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690" tabRatio="813"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4（競争入札（物品役務等））'!$A$5:$L$16</definedName>
    <definedName name="_xlnm._FilterDatabase" localSheetId="11" hidden="1">'横浜別記様式 5（随意契約（物品役務等））'!$A$5:$N$11</definedName>
    <definedName name="_xlnm._FilterDatabase" localSheetId="12" hidden="1">'横浜別記様式 6（応札（応募）業者数1者関連）'!$A$4:$K$24</definedName>
    <definedName name="_xlnm._FilterDatabase" localSheetId="4" hidden="1">'東京別記様式 4（競争入札（物品役務等））'!$A$5:$O$34</definedName>
    <definedName name="_xlnm._FilterDatabase" localSheetId="5" hidden="1">'東京別記様式 5（随意契約（物品役務等））'!$A$5:$Q$53</definedName>
    <definedName name="_xlnm._FilterDatabase" localSheetId="6" hidden="1">'東京別記様式 6（応札（応募）業者数1者関連）'!$A$1:$M$21</definedName>
    <definedName name="_xlfn.COUNTIFS"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4（競争入札（物品役務等））'!$A$1:$K$19</definedName>
    <definedName name="_xlnm.Print_Area" localSheetId="11">'横浜別記様式 5（随意契約（物品役務等））'!$A$1:$L$16</definedName>
    <definedName name="_xlnm.Print_Area" localSheetId="12">'横浜別記様式 6（応札（応募）業者数1者関連）'!$A$1:$J$13</definedName>
    <definedName name="_xlnm.Print_Area" localSheetId="2">'東京別記様式 2（競争入札（公共工事））'!$A$1:$K$11</definedName>
    <definedName name="_xlnm.Print_Area" localSheetId="3">'東京別記様式 3（随意契約（公共工事））'!$A$1:$L$14</definedName>
    <definedName name="_xlnm.Print_Area" localSheetId="4">'東京別記様式 4（競争入札（物品役務等））'!$A$1:$K$37</definedName>
    <definedName name="_xlnm.Print_Area" localSheetId="5">'東京別記様式 5（随意契約（物品役務等））'!$A$1:$L$12</definedName>
    <definedName name="_xlnm.Print_Area" localSheetId="6">'東京別記様式 6（応札（応募）業者数1者関連）'!$A$1:$J$22</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<sst xmlns="http://schemas.openxmlformats.org/spreadsheetml/2006/main" count="701" uniqueCount="268">
  <si>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</si>
  <si>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</si>
  <si>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</si>
  <si>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</si>
  <si>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</si>
  <si>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</si>
  <si>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</si>
  <si>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</si>
  <si>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</si>
  <si>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</si>
  <si>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</si>
  <si>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</si>
  <si>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</si>
  <si>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</si>
  <si>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</si>
  <si>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</si>
  <si>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</si>
  <si>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</si>
  <si>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</si>
  <si>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</si>
  <si>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</si>
  <si>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</si>
  <si>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</si>
  <si>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</si>
  <si>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</si>
  <si>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</si>
  <si>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</si>
  <si>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</si>
  <si>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</si>
  <si>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</si>
  <si>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</si>
  <si>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</si>
  <si>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</si>
  <si>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</si>
  <si>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</si>
  <si>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</si>
  <si>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</si>
  <si>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</si>
  <si>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</si>
  <si>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</si>
  <si>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</si>
  <si>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</si>
  <si>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</si>
  <si>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</si>
  <si>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</si>
  <si>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</si>
  <si>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</si>
  <si>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</si>
  <si>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</si>
  <si>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</si>
  <si>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</si>
  <si>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係</t>
  </si>
  <si>
    <t>（部局名：東京税関・横浜税関）</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</si>
  <si>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</si>
  <si>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</si>
  <si>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</si>
  <si>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</si>
  <si>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</si>
  <si>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</si>
  <si>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</si>
  <si>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</si>
  <si>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（審議対象期間　2019年10月1日～2019年12月31日）</t>
  </si>
  <si>
    <t>支出負担行為担当官
東京税関総務部長
鈴木　恭人　
東京都江東区青海２－７－１１</t>
  </si>
  <si>
    <t>一般競争入札</t>
  </si>
  <si>
    <t>羽田空港官庁施設構内ＬＡＮ配線敷設他工事</t>
  </si>
  <si>
    <t>電通工業株式会社
東京都品川区東大井５－１１－２</t>
  </si>
  <si>
    <t>携帯電話等解析用ソフトウェア等の調達　一式</t>
  </si>
  <si>
    <t>支出負担行為担当官
東京税関総務部長
鈴木　恭人
東京都江東区青海２－７－１１</t>
  </si>
  <si>
    <t>株式会社ワイ・イー・シー
東京都町田市南町田３－４４－４５</t>
  </si>
  <si>
    <t>令和元年度非常用備蓄食料等の調達
野菜シチュー（クラッカー付）（60食/箱）2箱ほか11品目</t>
  </si>
  <si>
    <t>支出負担行為担当官
東京税関総務部長
鈴木　恭人
東京都江東区青海２－７－１１</t>
  </si>
  <si>
    <t>ミドリ安全足立株式会社
東京都足立区入谷９－１７－３０</t>
  </si>
  <si>
    <t>ドラフトチャンバーの調達　一式</t>
  </si>
  <si>
    <t>株式会社ダルトン
東京都中央区築地５－６－１０</t>
  </si>
  <si>
    <t>一般競争入札</t>
  </si>
  <si>
    <t>東和造船株式会社
新潟県新潟市中央区万代島３－１</t>
  </si>
  <si>
    <t>支出負担行為担当官
東京税関総務部長
鈴木　恭人　
東京都江東区青海２－７－１１
ほか７官署</t>
  </si>
  <si>
    <t>株式会社オリエントサービス
東京都杉並区上高井戸３－６－９</t>
  </si>
  <si>
    <t>-</t>
  </si>
  <si>
    <t>支出負担行為担当官
東京税関総務部長
鈴木　恭人　
東京都江東区青海２－７－１１
ほか５官署</t>
  </si>
  <si>
    <t>令和元年度 税関職員用夏制服の調達
男子上衣464着　ほか4品目</t>
  </si>
  <si>
    <t>新陽株式会社
東京都中央区日本橋室町４－３－５</t>
  </si>
  <si>
    <t>令和元年度 税関職員用盛夏服の調達
男子シャツ1,181着　ほか1品目</t>
  </si>
  <si>
    <t>山甚物産株式会社
東京都千代田区神田小川町１－１</t>
  </si>
  <si>
    <t>株式会社エヌ・ティ・ティ・データ
東京都江東区豊洲３－３－３</t>
  </si>
  <si>
    <t>同種の他の契約の予定価格を類推されるおそれがあるため公表しない</t>
  </si>
  <si>
    <t>令和元年度後期　白灯油の調達</t>
  </si>
  <si>
    <t xml:space="preserve">支出負担行為担当官
東京税関総務部長
鈴木　恭人
東京都江東区青海２－７－１１
ほか６官署
</t>
  </si>
  <si>
    <t>株式会社神奈川アポロイル
神奈川県川崎市川崎区浅田
１－１１－１０</t>
  </si>
  <si>
    <t>通関事務総合データ通信システム更改に係る工程管理業務支援　一式</t>
  </si>
  <si>
    <t>株式会社三菱総合研究所
東京都千代田区永田町２－１０－３</t>
  </si>
  <si>
    <t>令和元年度　携帯品・別送品申告書の印刷
携帯品・別送品申告書和文10,097,000枚　ほか6品目</t>
  </si>
  <si>
    <t>ナカバヤシ株式会社
大阪府大阪市中央区北浜東１－２０</t>
  </si>
  <si>
    <t>令和元年度税関制服用ベルト及びネクタイの調達
税関制服用ベルト90cm　197本 ほか5品目</t>
  </si>
  <si>
    <t>東洋紡ユニプロダクツ株式会社
東京支社
東京都中央区築地６－１６－１</t>
  </si>
  <si>
    <t>税関用旅券自動読取装置等 一式</t>
  </si>
  <si>
    <t>パナソニックシステムソリューションズジャパン株式会社首都圏部門
東京都中央区銀座８－２１－１</t>
  </si>
  <si>
    <t>Webカメラ等の調達
Webカメラ40台ほか1品目</t>
  </si>
  <si>
    <t>日本アクア開発株式会社
東京都品川区南品川１－７－１７</t>
  </si>
  <si>
    <t>出力固定式2方向Ｘ線貨物検査装置の調達及びその保守業務　一式</t>
  </si>
  <si>
    <t>加賀ソルネット株式会社
東京都中央区八丁堀３－２７－１０</t>
  </si>
  <si>
    <t>東京税関展示室「情報ひろば」における施設等の一部改修　一式</t>
  </si>
  <si>
    <t>ノムラテクノ株式会社
東京都港区台場２－３－１</t>
  </si>
  <si>
    <t>羽田税関支署IDS用端末の調達　一式</t>
  </si>
  <si>
    <t>株式会社秋山商会
東京都中央区東日本橋２－１３－５</t>
  </si>
  <si>
    <t xml:space="preserve">新潟空港デジタルサイネージの調達　一式
</t>
  </si>
  <si>
    <t xml:space="preserve">
株式会社システムブレイン東京営業所
埼玉県川口市木曽呂６８１－４</t>
  </si>
  <si>
    <t>通関事務総合データ通信システムの更改（ネットワーク及びデータセンター）　一式</t>
  </si>
  <si>
    <t>エヌ・ティ・ティ・コミュニケーションズ株式会社
東京都千代田区大手町２－３－１</t>
  </si>
  <si>
    <t>税関申告アプリの改修作業　一式</t>
  </si>
  <si>
    <t>株式会社三恵クリエス
東京都目黒区東山３－１５－１</t>
  </si>
  <si>
    <t>図書「輸出統計品目表2020年版」ほかの購入
輸出統計品目表2020年版　1,684冊ほか3品目</t>
  </si>
  <si>
    <t>支出負担行為担当官
東京税関総務部長
鈴木　恭人
東京都江東区青海２－７－１１
ほか１官署</t>
  </si>
  <si>
    <t>株式会社紀伊國屋書店
東京都目黒区下目黒３－７－１０</t>
  </si>
  <si>
    <t>通関事務総合データ通信システムの更改（ＰＣ及びプリンター）　一式</t>
  </si>
  <si>
    <t>富士電機ＩＴソリューション株式会社
東京都千代田区外神田６－１５－１２
東京センチュリー株式会社
東京都千代田区神田練塀町３</t>
  </si>
  <si>
    <t>知的財産侵害物品の国内流入防止のための広報啓発活動に関するバナー広告掲載作業等　一式</t>
  </si>
  <si>
    <t>株式会社文化工房
東京都港区六本木５－１０－３１</t>
  </si>
  <si>
    <t>第２回社屋状況等調査業務委託　　一式</t>
  </si>
  <si>
    <t>株式会社審調社
東京都品川区南大井６－３－７</t>
  </si>
  <si>
    <t>東京税関羽田税関支署第２ターミナル家電製品等の調達　
電子レンジ7台ほか30品目</t>
  </si>
  <si>
    <t>株式会社オフィスランド
東京都大田区荻中３－１２－１２</t>
  </si>
  <si>
    <t>9010001087242
6010401015821</t>
  </si>
  <si>
    <t>一般競争入札
（総合評価方式）</t>
  </si>
  <si>
    <t>＠72.38円/ℓほか</t>
  </si>
  <si>
    <t>90.5%
（Ｂ/Ａ×100）</t>
  </si>
  <si>
    <t>96.2%
（B/A×100）</t>
  </si>
  <si>
    <t>単価契約・予定調達総額　6,628,160円（Ｂ）
分担契約・分担予定額
5,822,570円</t>
  </si>
  <si>
    <t>分担契約
契約総額
21,387,811円
 (B)</t>
  </si>
  <si>
    <t>7,319,400円
（Ａ）</t>
  </si>
  <si>
    <t>22,216,470円
（A）</t>
  </si>
  <si>
    <t>通関事務総合データ通信システムの機器設置、移設及び設定変更等の調達 一式</t>
  </si>
  <si>
    <t>エヌ・ティ・ティ・コミュニケーションズ株式会社
東京都千代田区大手町２－３－１</t>
  </si>
  <si>
    <t>令和元年度放射性物質検知装置の点検、校正等　三式</t>
  </si>
  <si>
    <t>東芝電力放射線テクノサービス株式会社
神奈川県横浜市磯子区新杉田町８</t>
  </si>
  <si>
    <t>東京税関羽田税関支署第2ターミナル什器類調達
事務机Ａ9台　ほか133品目</t>
  </si>
  <si>
    <t>支出負担行為担当官
東京税関総務部長
鈴木　恭人
東京都江東区青海２－７－１１
ほか４官署</t>
  </si>
  <si>
    <t>株式会社オカモトヤ
東京都港区虎ノ門１－１－２４</t>
  </si>
  <si>
    <t>通関事務総合データ通信システムの更改（サーバー機能）　一式</t>
  </si>
  <si>
    <t>エヌ・ティ・ティ・コミュニケーションズ株式会社
東京都千代田区大手町２－３－１
東京センチュリー株式会社
東京都千代田区神田練塀町３</t>
  </si>
  <si>
    <t>7010001064648
6010401015821</t>
  </si>
  <si>
    <t>通関事務総合データ通信システムの機器設置、移設及び設定変更等の調達　一式</t>
  </si>
  <si>
    <t>審査機能等の拡充に伴う第4次通関情報総合判定システム（第4次ＣＩＳ）に係る追加ハードウェアの構築及び保守　一式</t>
  </si>
  <si>
    <t>通関事務総合データ通信システム（税関LAN）における複合機認証印刷用機器に係る設定等作業（Ｒ１）　一式</t>
  </si>
  <si>
    <t>富士通株式会社
東京都港区東新橋１－５－２</t>
  </si>
  <si>
    <t>エヌ・ティ・ティ・コミュニケーションズ株式会社
東京都千代田区大手町２－３－１
東京センチュリー株式会社
東京都千代田区神田練塀町３</t>
  </si>
  <si>
    <t>公募を実施した結果、業務履行可能な者は1者であって、競争を許さないことから会計法第29条の3第4項に該当するため。</t>
  </si>
  <si>
    <t>公募を実施した結果、業務履行可能な者が1者しかなく競争を許さないことから会計法第29条の3第4項に該当するため。</t>
  </si>
  <si>
    <t>一般競争入札において、入札を実施しても落札者となるべき者がいないことから、会計法第29条の3第5項及び予決令第99条の2に該当するため</t>
  </si>
  <si>
    <t>一般競争において再度の入札をしても、落札者となるべき者がいないことから、会計法第29条の3第5項及び予決令第99条の2に該当するため</t>
  </si>
  <si>
    <t>99.9%
（Ｂ/Ａ×100）</t>
  </si>
  <si>
    <t>48,007,476円
（Ａ）</t>
  </si>
  <si>
    <t>不落・不調</t>
  </si>
  <si>
    <t>分担契約・契約総額　48,004,000円
（Ｂ）</t>
  </si>
  <si>
    <t>RPAソフトウェアの導入及び導入に係る支援の調達　　一式</t>
  </si>
  <si>
    <t>第4次通関情報総合判定システム（第4次CIS）のプログラム変更　　一式</t>
  </si>
  <si>
    <t>羽田税関支署入国検査場照明器具改修工事
 一式</t>
  </si>
  <si>
    <t>株式会社関工ファシリティーズ
東京都品川区大崎１－６－４</t>
  </si>
  <si>
    <t>45,249,528円</t>
  </si>
  <si>
    <t>19,580,000円</t>
  </si>
  <si>
    <t>6,347,947円</t>
  </si>
  <si>
    <t>4,609,000円</t>
  </si>
  <si>
    <t>芝浦庁舎屋上防水改修工事</t>
  </si>
  <si>
    <t>上毛産業株式会社
群馬県高崎市東貝沢町３－３４－７</t>
  </si>
  <si>
    <t>5,596,802円</t>
  </si>
  <si>
    <t>4,290,000円</t>
  </si>
  <si>
    <t>監視艇「つばさ」法定定期船体整備　一式</t>
  </si>
  <si>
    <t>23,100,000円</t>
  </si>
  <si>
    <t>東京税関大型監視艇搭載監視カメラシステムの調達　一式</t>
  </si>
  <si>
    <t>ＮＥＣネッツエスアイ株式会社
東京都文京区後楽２－６－１</t>
  </si>
  <si>
    <t>64,788,900円</t>
  </si>
  <si>
    <t>東京港湾合同庁舎他13庁舎建築設備等法定点検業務　一式</t>
  </si>
  <si>
    <t>3,398,979円</t>
  </si>
  <si>
    <t>分担契約・契約総額
3,553,000円
(B)</t>
  </si>
  <si>
    <t>新潟港湾合同庁舎他5庁舎建築設備等法定点検業務　一式</t>
  </si>
  <si>
    <t>1,033,693円</t>
  </si>
  <si>
    <t>分担契約・契約総額
1,507,000円
(B)</t>
  </si>
  <si>
    <t>一般的な参加要件以外は指定していない</t>
  </si>
  <si>
    <t xml:space="preserve">1. RPAソフトウェア導入に係る概念検証等の事業を実施した実績を複数有すること。
2. 100名以上の組織（自社以外）に対して、RPAソフトウェア導入事業を実施した実績を複数有すること。
3. 税関の業務システムと同程度の規模や難易度、信頼性を持つシステム若しくは次に示す特徴を持つ情報システムに関するコンサルティング実績を有すること。なお、同等の受託実績があったとしても、元請けから委託され若しくは委任され又は代理され若しくは下請けされたものである場合は、ここでいう実績に含まない。
(1) ユーザ（府省、地方自治体、金融機関、法人等）が異なる複数かつ異機種のシステムを接続した統合システム
(2) 大規模なネットワーク（データ通信用回線）で結んだシステム
</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</si>
  <si>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</si>
  <si>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接続端末5,000台以上の大規模ネットワークシステムの構築に係る工程管理又は工程管理支援における豊富な経験を有すること。</t>
  </si>
  <si>
    <t>大規模ネットワーク(海外拠点を含む接続拠点250以上、業務処理システム（開発工数5,000人月程度）と同規模程度のシステムを接続、ネットワーク機器及びクライアント数10,000台以上が接続されるネットワーク)にかかる回線敷設及びネットワーク機器の設計・構築・整備・運用を行った経験を複数有すること。</t>
  </si>
  <si>
    <t xml:space="preserve">スマートフォン等で利用されているアプリケーションを設計・開発した実績を有すること（現在、運用中、あるいは運用予定のものを含むものとするが、設計・開発実績を発注者に提示できること）。
</t>
  </si>
  <si>
    <t>参加者は、大規模ネットワーク(接続拠点250以上、業務処理システムと同規模程度のシステムを接続、ネットワーク機器及びクライアント数9,000台以上が接続されるWAN部分)の構築・整備・運用を行った豊富な経験を有すること。なお、第三者から委託され、若しくは下請けされたものである場合は、ここでいう実績には含まれない。</t>
  </si>
  <si>
    <t>大規模ネットワーク(接続拠点250以上、業務処理システム(開発工数1,000人月)と同規模程度のシステムを接続、ネットワーク機器及びクライアント数10,000台以上が接続されるシステム)の設計・構築・整備・運用を行った豊富な経験を有すること。</t>
  </si>
  <si>
    <t xml:space="preserve"> 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</si>
  <si>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大規模ネットワーク(5,000人以上)の構築・整備を行った豊富な経験を有すること。なお、第三者から委託され、若しくは下請けされたものである場合は、ここでいう実績には含まれない。</t>
  </si>
  <si>
    <t>一般的な参加要件以外は指定していない</t>
  </si>
  <si>
    <t>第4次通関情報総合判定システム（第4次CIS）のプログラム変更　一式</t>
  </si>
  <si>
    <t>RPAソフトウェアの導入及び導入に係る支援の調達　一式</t>
  </si>
  <si>
    <t>（部局名：横浜税関）</t>
  </si>
  <si>
    <t>（注）国の行為を秘密にする必要があるもの並びに予定価格が予算決算及び会計令第99条第2号、第3号、第4号又は第7号のそれぞれの金額を超えないものは含まない。</t>
  </si>
  <si>
    <t>（部局名：横浜税関）</t>
  </si>
  <si>
    <t>横浜税関コンテナ検査センター入口側門扉更新工事</t>
  </si>
  <si>
    <t>横浜税関コンテナ検査センター入口側門扉更新工事</t>
  </si>
  <si>
    <t>支出負担行為担当官
横浜税関総務部長
矢幅　直彦
神奈川県横浜市中区海岸通１－１</t>
  </si>
  <si>
    <t>株式会社八代産業
神奈川県横浜市西区浅間町４－３５０－２</t>
  </si>
  <si>
    <t>株式会社八代産業
神奈川県横浜市西区浅間町４－３５０－２</t>
  </si>
  <si>
    <t>一般競争入札</t>
  </si>
  <si>
    <t>一般競争入札</t>
  </si>
  <si>
    <t>排ガス処理装置等の点検等請負契約</t>
  </si>
  <si>
    <t>支出負担行為担当官
横浜税関総務部長
矢幅　直彦
神奈川県横浜市中区海岸通１－１</t>
  </si>
  <si>
    <t>株式会社チヨダサイエンス
東京都千代田区鍛冶町１－８－６</t>
  </si>
  <si>
    <t>同種の他の契約の予定価格を類推されるおそれがあるため公表しない</t>
  </si>
  <si>
    <t>乗用自動車（ワゴン・ハイブリッドタイプ（７人乗り以上））２台の交換購入契約 ２台</t>
  </si>
  <si>
    <t>支出負担行為担当官
横浜税関総務部長
矢幅　直彦
神奈川県横浜市中区海岸通１－１</t>
  </si>
  <si>
    <t>雨宮自動車工業株式会社
神奈川県横浜市金沢区福浦２－１５－５</t>
  </si>
  <si>
    <t>一般競争入札（総合評価方式）</t>
  </si>
  <si>
    <t>令和元年度 麻しん風しん抗体検査に係る単価契約
麻しん・風しん抗体検査
168人ほか5項目</t>
  </si>
  <si>
    <t>医療法人社団優和会
神奈川県横須賀市追浜東町３－５３－１２</t>
  </si>
  <si>
    <t>@4,840円ほか</t>
  </si>
  <si>
    <t>単価契約
予定調達総額
1,768,800円</t>
  </si>
  <si>
    <t>令和元年度社屋状況等調査業務委託　一式</t>
  </si>
  <si>
    <t>ALSOK東心株式会社
東京都府中市府中町１－１４－１</t>
  </si>
  <si>
    <t>電離箱式サーベイメーターの購入契約
13台</t>
  </si>
  <si>
    <t>支出負担行為担当官代理
横浜税関総務部次長
矢野　剛
神奈川県横浜市中区海岸通１－１</t>
  </si>
  <si>
    <t>株式会社ＢＥＡＭＸ
神奈川県横浜市中区常盤町１－２－１</t>
  </si>
  <si>
    <t>横浜税関本関庁舎他２６庁舎建築設備等法定点検業務</t>
  </si>
  <si>
    <t>支出負担行為担当官
横浜税関総務部長　　  
矢幅　直彦
神奈川県横浜市中区海岸通１－１　
ほか１１官署</t>
  </si>
  <si>
    <t>株式会社トネクション
東京都北区東十条６－７－１４</t>
  </si>
  <si>
    <t>一般競争入札</t>
  </si>
  <si>
    <t>-</t>
  </si>
  <si>
    <t>分担契約
契約総額
2,882,000円</t>
  </si>
  <si>
    <t>災害対策用物品の購入契約（２回目）
吸水式土のう　620枚ほか3品目</t>
  </si>
  <si>
    <t>特定非営利活動法人日本防災環境
神奈川県横浜市中区不老町３－１２－６</t>
  </si>
  <si>
    <t>同種の他の契約の予定価格を類推されるおそれがあるため公表しない</t>
  </si>
  <si>
    <t>横浜税関本関庁舎他４ヶ所非常用発電設備３０％負荷試験</t>
  </si>
  <si>
    <t>支出負担行為担当官
横浜税関総務部長　　  
矢幅  直彦
神奈川県横浜市中区海岸通１－１　
ほか4官署</t>
  </si>
  <si>
    <t>株式会社ジン・プロダクトライン
千葉県習志野市大久保１－２７－３</t>
  </si>
  <si>
    <t>分担契約
契約総額
1,078,000円</t>
  </si>
  <si>
    <t>監視艇「たいかい」中間検査に係る主機関整備</t>
  </si>
  <si>
    <t>支出負担行為担当官代理
横浜税関総務部次長
矢野　剛
神奈川県横浜市中区海岸通１－１</t>
  </si>
  <si>
    <t>富永物産株式会社
東京都中央区日本橋本町３－６－２</t>
  </si>
  <si>
    <t>監視艇「しおかぜ」中間検査に係る船体維持修繕</t>
  </si>
  <si>
    <t>宮城造船鉄工株式会社
宮城県塩釜市北浜１－１５－３５</t>
  </si>
  <si>
    <t>監視艇「しおかぜ」中間検査に係る主機関整備</t>
  </si>
  <si>
    <t>放射性物質検知装置等の点検及び校正等にかかる請負契約（仙台地区）</t>
  </si>
  <si>
    <t>東芝電力放射線テクノサービス株式会社
神奈川県横浜市磯子区新杉田町８</t>
  </si>
  <si>
    <t>公募を実施した結果、業務履行可能な者が1者しかなく競争を許さないことから会計法第29条の3第4項に該当するため。</t>
  </si>
  <si>
    <t>同種の他の契約の予定価格を類推されるおそれがあるため公表しない</t>
  </si>
  <si>
    <t>-</t>
  </si>
  <si>
    <t>埠頭監視カメラシステムの移設作業</t>
  </si>
  <si>
    <t>ＮＥＣネクサソリューションズ株式会社
東京都港区三田１－４－２８</t>
  </si>
  <si>
    <t>同種の他の契約の予定価格を類推されるおそれがあるため公表しない</t>
  </si>
  <si>
    <t>埠頭監視カメラシステム２式の賃貸借(再リース）
令和2年2月1日～令和3年1月31日</t>
  </si>
  <si>
    <t>ＮＥＣネクサソリューションズ株式会社
東京都港区三田１－４－２８
株式会社ＪＥＣＣ
東京都千代田区丸の内３－４－１</t>
  </si>
  <si>
    <t>7010401022924
2010001033475</t>
  </si>
  <si>
    <t>公募を実施した結果、業務履行可能な者が1者しかなく競争を許さないことから会計法第29条の3第4項に該当するため。</t>
  </si>
  <si>
    <t>放射性物質検知装置等の点検及び校正等にかかる請負契約（横浜地区）</t>
  </si>
  <si>
    <t>東芝電力放射線テクノサービス株式会社
神奈川県横浜市磯子区新杉田町８</t>
  </si>
  <si>
    <t>公募を実施した結果、業務履行可能な者が1者しかなく競争を許さないことから会計法第29条の3第4項に該当するため。</t>
  </si>
  <si>
    <t>-</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</si>
  <si>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</si>
  <si>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</si>
  <si>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</si>
  <si>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一般的な参加要件以外は指定していない</t>
  </si>
  <si>
    <t>当関が指定する場所において出張健診が実施可能であり、且つ横浜市中区海岸通１丁目１番地所在の横浜税関本関（以下、「本関」）近隣にて受託者が本委託業務を確実に実施出来ること</t>
  </si>
  <si>
    <t>一般競争入札</t>
  </si>
  <si>
    <t>一般的な参加要件以外は指定していない</t>
  </si>
  <si>
    <t>同種の他の契約の予定価格を類推されるおそれがあるため公表しない</t>
  </si>
  <si>
    <t>公募</t>
  </si>
  <si>
    <t>作業員は、対象機器に精通しており、第一種放射線取扱主任者免許若しくは第二種放射線取扱主任者免許を所有、または第一種放射線取扱主任者若しくは第二種放射線取扱主任者と同等の教育等を受けていること。</t>
  </si>
  <si>
    <t>賃貸借契約により借り受けている機器であることから、賃貸借契約の相手先に本作業についての承諾を得ていること。</t>
  </si>
  <si>
    <t>公募</t>
  </si>
  <si>
    <t>一般的な参加要件以外は指定していない</t>
  </si>
  <si>
    <t>作業員は、対象機器に精通しており、第一種放射線取扱主任者免許若しくは第二種放射線取扱主任者免許を所有、または第一種放射線取扱主任者若しくは第二種放射線取扱主任者と同等の教育等を受けていること。</t>
  </si>
  <si>
    <t>-</t>
  </si>
  <si>
    <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</si>
</sst>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name val="ＭＳ Ｐゴシック"/>
      <family val="3"/>
    </font>
    <font>
      <sz val="8"/>
      <name val="ＭＳ 明朝"/>
      <family val="1"/>
    </font>
    <font>
      <sz val="8"/>
      <color indexed="8"/>
      <name val="ＭＳ 明朝"/>
      <family val="1"/>
    </font>
    <font>
      <sz val="18"/>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name val="ＭＳ Ｐゴシック"/>
      <family val="3"/>
    </font>
    <font>
      <sz val="10"/>
      <color indexed="8"/>
      <name val="ＭＳ Ｐゴシック"/>
      <family val="3"/>
    </font>
    <font>
      <sz val="12"/>
      <name val="ＭＳ Ｐゴシック"/>
      <family val="3"/>
    </font>
    <font>
      <sz val="8"/>
      <color indexed="10"/>
      <name val="ＭＳ Ｐゴシック"/>
      <family val="3"/>
    </font>
    <font>
      <sz val="8"/>
      <color indexed="8"/>
      <name val="ＭＳ Ｐゴシック"/>
      <family val="3"/>
    </font>
    <font>
      <sz val="13"/>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12"/>
      <name val="Calibri"/>
      <family val="3"/>
    </font>
    <font>
      <sz val="8"/>
      <color rgb="FFFF0000"/>
      <name val="Calibri"/>
      <family val="3"/>
    </font>
    <font>
      <sz val="8"/>
      <color theme="1"/>
      <name val="Calibri"/>
      <family val="3"/>
    </font>
    <font>
      <sz val="13"/>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353">
    <xf numFmtId="0" fontId="0" fillId="0" borderId="0" xfId="0" applyAlignment="1">
      <alignment vertical="center"/>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0" xfId="0" applyFont="1" applyBorder="1" applyAlignment="1">
      <alignment horizontal="justify" vertical="center" wrapText="1"/>
    </xf>
    <xf numFmtId="0" fontId="51" fillId="0" borderId="11" xfId="0" applyFont="1" applyBorder="1" applyAlignment="1">
      <alignment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0" xfId="0" applyFont="1" applyBorder="1" applyAlignment="1">
      <alignment vertical="center" wrapText="1"/>
    </xf>
    <xf numFmtId="0" fontId="51" fillId="0" borderId="12" xfId="0" applyFont="1" applyBorder="1" applyAlignment="1">
      <alignment horizontal="justify" vertical="center" wrapText="1"/>
    </xf>
    <xf numFmtId="0" fontId="52" fillId="0" borderId="0" xfId="0" applyFont="1" applyAlignment="1">
      <alignment vertical="center"/>
    </xf>
    <xf numFmtId="0" fontId="51" fillId="0" borderId="0" xfId="0" applyFont="1" applyAlignment="1">
      <alignment vertical="center"/>
    </xf>
    <xf numFmtId="0" fontId="53" fillId="0" borderId="0" xfId="0" applyFont="1" applyAlignment="1">
      <alignment vertical="center"/>
    </xf>
    <xf numFmtId="0" fontId="53" fillId="0" borderId="0" xfId="0" applyFont="1" applyFill="1" applyAlignment="1">
      <alignment horizontal="center" vertical="center" wrapText="1"/>
    </xf>
    <xf numFmtId="0" fontId="54" fillId="0" borderId="0" xfId="0" applyFont="1" applyAlignment="1">
      <alignment vertical="center"/>
    </xf>
    <xf numFmtId="0" fontId="54" fillId="0" borderId="0" xfId="0" applyFont="1" applyAlignment="1">
      <alignment horizontal="center" vertical="center"/>
    </xf>
    <xf numFmtId="38" fontId="34" fillId="0" borderId="0" xfId="49" applyFont="1" applyAlignment="1">
      <alignment horizontal="center" vertical="center"/>
    </xf>
    <xf numFmtId="0" fontId="51" fillId="0" borderId="0" xfId="0" applyNumberFormat="1" applyFont="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51" fillId="0" borderId="0" xfId="0" applyNumberFormat="1" applyFont="1" applyFill="1" applyAlignment="1">
      <alignment horizontal="center" vertical="center"/>
    </xf>
    <xf numFmtId="0" fontId="51" fillId="0" borderId="0" xfId="0" applyNumberFormat="1" applyFont="1" applyFill="1" applyAlignment="1">
      <alignment vertical="center"/>
    </xf>
    <xf numFmtId="0" fontId="51" fillId="0" borderId="10" xfId="0" applyFont="1" applyBorder="1" applyAlignment="1">
      <alignment horizontal="justify" vertical="center" wrapText="1"/>
    </xf>
    <xf numFmtId="0" fontId="51" fillId="0" borderId="13" xfId="0" applyFont="1" applyBorder="1" applyAlignment="1">
      <alignment horizontal="center" vertical="center" wrapText="1"/>
    </xf>
    <xf numFmtId="0" fontId="51" fillId="0" borderId="14" xfId="0" applyFont="1" applyBorder="1" applyAlignment="1">
      <alignment horizontal="justify" vertical="center" wrapText="1"/>
    </xf>
    <xf numFmtId="0" fontId="51" fillId="0" borderId="0" xfId="0" applyFont="1" applyAlignment="1">
      <alignment vertical="center"/>
    </xf>
    <xf numFmtId="0" fontId="51" fillId="0" borderId="0" xfId="0" applyFont="1" applyBorder="1" applyAlignment="1">
      <alignment horizontal="right" vertical="center" wrapText="1"/>
    </xf>
    <xf numFmtId="0" fontId="51" fillId="0" borderId="0" xfId="0" applyFont="1" applyAlignment="1">
      <alignment horizontal="justify" vertical="center"/>
    </xf>
    <xf numFmtId="0" fontId="53" fillId="0" borderId="0" xfId="64" applyFont="1" applyFill="1" applyAlignment="1">
      <alignment vertical="center" wrapText="1"/>
      <protection/>
    </xf>
    <xf numFmtId="0" fontId="51" fillId="0" borderId="0" xfId="0" applyFont="1" applyFill="1" applyAlignment="1">
      <alignment vertical="center"/>
    </xf>
    <xf numFmtId="0" fontId="53" fillId="0" borderId="0" xfId="0" applyFont="1" applyFill="1" applyAlignment="1">
      <alignment vertical="center"/>
    </xf>
    <xf numFmtId="0" fontId="54" fillId="0" borderId="0" xfId="0" applyFont="1" applyFill="1" applyAlignment="1">
      <alignment vertical="center"/>
    </xf>
    <xf numFmtId="0" fontId="51" fillId="0" borderId="0" xfId="0" applyFont="1" applyAlignment="1">
      <alignment horizontal="center" vertical="center"/>
    </xf>
    <xf numFmtId="0" fontId="51" fillId="0" borderId="0" xfId="0" applyFont="1" applyAlignment="1">
      <alignment vertical="center"/>
    </xf>
    <xf numFmtId="0" fontId="54" fillId="0" borderId="0" xfId="0" applyFont="1" applyAlignment="1">
      <alignment horizontal="left" vertical="center"/>
    </xf>
    <xf numFmtId="0" fontId="51" fillId="0" borderId="0" xfId="0" applyFont="1" applyFill="1" applyAlignment="1">
      <alignment horizontal="center" vertical="center"/>
    </xf>
    <xf numFmtId="187" fontId="51" fillId="0" borderId="0" xfId="0" applyNumberFormat="1" applyFont="1" applyAlignment="1">
      <alignment horizontal="center" vertical="center"/>
    </xf>
    <xf numFmtId="0" fontId="53" fillId="0" borderId="0" xfId="64" applyFont="1" applyFill="1" applyBorder="1" applyAlignment="1">
      <alignment vertical="center" wrapText="1"/>
      <protection/>
    </xf>
    <xf numFmtId="58" fontId="53" fillId="0" borderId="0" xfId="64" applyNumberFormat="1" applyFont="1" applyFill="1" applyBorder="1" applyAlignment="1">
      <alignment horizontal="left" vertical="center" wrapText="1"/>
      <protection/>
    </xf>
    <xf numFmtId="0" fontId="53" fillId="0" borderId="0" xfId="0" applyFont="1" applyFill="1" applyAlignment="1">
      <alignment horizontal="center" vertical="center"/>
    </xf>
    <xf numFmtId="0" fontId="51" fillId="0" borderId="0" xfId="0" applyFont="1" applyAlignment="1">
      <alignment horizontal="center" vertical="center"/>
    </xf>
    <xf numFmtId="0" fontId="52" fillId="6" borderId="15" xfId="0" applyFont="1" applyFill="1" applyBorder="1" applyAlignment="1">
      <alignment horizontal="center" vertical="center" wrapText="1"/>
    </xf>
    <xf numFmtId="187" fontId="52" fillId="6" borderId="15" xfId="0" applyNumberFormat="1" applyFont="1" applyFill="1" applyBorder="1" applyAlignment="1">
      <alignment horizontal="center" vertical="center" wrapText="1"/>
    </xf>
    <xf numFmtId="38" fontId="55" fillId="6" borderId="15" xfId="49" applyFont="1" applyFill="1" applyBorder="1" applyAlignment="1">
      <alignment horizontal="center" vertical="center" wrapText="1"/>
    </xf>
    <xf numFmtId="0" fontId="52" fillId="6" borderId="15" xfId="0" applyNumberFormat="1" applyFont="1" applyFill="1" applyBorder="1" applyAlignment="1">
      <alignment horizontal="center" vertical="center" wrapText="1"/>
    </xf>
    <xf numFmtId="0" fontId="51" fillId="0" borderId="16" xfId="0" applyFont="1" applyFill="1" applyBorder="1" applyAlignment="1">
      <alignment horizontal="left" vertical="center" wrapText="1"/>
    </xf>
    <xf numFmtId="58" fontId="51" fillId="0" borderId="15" xfId="64" applyNumberFormat="1" applyFont="1" applyFill="1" applyBorder="1" applyAlignment="1">
      <alignment horizontal="center" vertical="center" wrapText="1"/>
      <protection/>
    </xf>
    <xf numFmtId="0" fontId="51" fillId="0" borderId="16"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5" xfId="0" applyFont="1" applyFill="1" applyBorder="1" applyAlignment="1">
      <alignment horizontal="left" vertical="center" wrapText="1"/>
    </xf>
    <xf numFmtId="187" fontId="51" fillId="0" borderId="17" xfId="64" applyNumberFormat="1" applyFont="1" applyFill="1" applyBorder="1" applyAlignment="1">
      <alignment horizontal="center" vertical="center" wrapText="1"/>
      <protection/>
    </xf>
    <xf numFmtId="183" fontId="51" fillId="0" borderId="15" xfId="65" applyNumberFormat="1" applyFont="1" applyFill="1" applyBorder="1" applyAlignment="1">
      <alignment horizontal="center" vertical="center" wrapText="1"/>
      <protection/>
    </xf>
    <xf numFmtId="187" fontId="51" fillId="0" borderId="18" xfId="0" applyNumberFormat="1" applyFont="1" applyFill="1" applyBorder="1" applyAlignment="1">
      <alignment horizontal="center" vertical="center" wrapText="1"/>
    </xf>
    <xf numFmtId="0" fontId="34" fillId="0" borderId="15" xfId="0" applyFont="1" applyFill="1" applyBorder="1" applyAlignment="1">
      <alignment vertical="center" wrapText="1"/>
    </xf>
    <xf numFmtId="187" fontId="51" fillId="0" borderId="15" xfId="0" applyNumberFormat="1" applyFont="1" applyFill="1" applyBorder="1" applyAlignment="1">
      <alignment horizontal="center" vertical="center" wrapText="1"/>
    </xf>
    <xf numFmtId="0" fontId="51" fillId="0" borderId="19" xfId="65" applyNumberFormat="1" applyFont="1" applyFill="1" applyBorder="1" applyAlignment="1">
      <alignment horizontal="left" vertical="center" wrapText="1"/>
      <protection/>
    </xf>
    <xf numFmtId="187" fontId="51" fillId="0" borderId="16" xfId="0" applyNumberFormat="1" applyFont="1" applyFill="1" applyBorder="1" applyAlignment="1">
      <alignment horizontal="center" vertical="center" wrapText="1"/>
    </xf>
    <xf numFmtId="0" fontId="51" fillId="0" borderId="19" xfId="65" applyNumberFormat="1" applyFont="1" applyFill="1" applyBorder="1" applyAlignment="1">
      <alignment vertical="center" wrapText="1"/>
      <protection/>
    </xf>
    <xf numFmtId="193" fontId="34" fillId="0" borderId="15" xfId="49" applyNumberFormat="1" applyFont="1" applyFill="1" applyBorder="1" applyAlignment="1">
      <alignment horizontal="center" vertical="center" wrapText="1"/>
    </xf>
    <xf numFmtId="188" fontId="34" fillId="0" borderId="16" xfId="0" applyNumberFormat="1" applyFont="1" applyFill="1" applyBorder="1" applyAlignment="1">
      <alignment horizontal="center" vertical="center" wrapText="1"/>
    </xf>
    <xf numFmtId="0" fontId="34" fillId="0" borderId="16" xfId="0" applyFont="1" applyFill="1" applyBorder="1" applyAlignment="1">
      <alignment vertical="center" wrapText="1"/>
    </xf>
    <xf numFmtId="193" fontId="34" fillId="0" borderId="16" xfId="49" applyNumberFormat="1" applyFont="1" applyFill="1" applyBorder="1" applyAlignment="1">
      <alignment horizontal="center" vertical="center" wrapText="1"/>
    </xf>
    <xf numFmtId="0" fontId="0" fillId="0" borderId="15" xfId="65" applyNumberFormat="1" applyFont="1" applyFill="1" applyBorder="1" applyAlignment="1">
      <alignment vertical="center" wrapText="1"/>
      <protection/>
    </xf>
    <xf numFmtId="0" fontId="4" fillId="0" borderId="15" xfId="65" applyNumberFormat="1" applyFont="1" applyFill="1" applyBorder="1" applyAlignment="1">
      <alignment vertical="center" wrapText="1"/>
      <protection/>
    </xf>
    <xf numFmtId="0" fontId="0" fillId="0" borderId="0" xfId="65" applyNumberFormat="1" applyFont="1" applyFill="1" applyBorder="1" applyAlignment="1">
      <alignment horizontal="left" vertical="center" wrapText="1"/>
      <protection/>
    </xf>
    <xf numFmtId="0" fontId="51" fillId="0" borderId="0" xfId="0" applyFont="1" applyAlignment="1">
      <alignment horizontal="center" vertical="center"/>
    </xf>
    <xf numFmtId="0" fontId="51" fillId="0" borderId="0" xfId="0" applyFont="1" applyAlignment="1">
      <alignment horizontal="center" vertical="center"/>
    </xf>
    <xf numFmtId="0" fontId="51" fillId="0" borderId="0" xfId="0" applyFont="1" applyFill="1" applyAlignment="1">
      <alignment horizontal="center" vertical="center" wrapText="1"/>
    </xf>
    <xf numFmtId="0" fontId="51" fillId="0" borderId="15" xfId="64" applyFont="1" applyFill="1" applyBorder="1" applyAlignment="1">
      <alignment horizontal="center" vertical="center" wrapText="1"/>
      <protection/>
    </xf>
    <xf numFmtId="58" fontId="51" fillId="0" borderId="16" xfId="0" applyNumberFormat="1" applyFont="1" applyFill="1" applyBorder="1" applyAlignment="1">
      <alignment horizontal="center" vertical="center" wrapText="1"/>
    </xf>
    <xf numFmtId="0" fontId="56" fillId="0" borderId="0" xfId="0" applyFont="1" applyFill="1" applyAlignment="1">
      <alignment horizontal="center" vertical="center" wrapText="1"/>
    </xf>
    <xf numFmtId="187" fontId="51"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187" fontId="5" fillId="0" borderId="0" xfId="65" applyNumberFormat="1" applyFont="1" applyFill="1" applyBorder="1" applyAlignment="1">
      <alignment horizontal="center" vertical="center" wrapText="1" shrinkToFit="1"/>
      <protection/>
    </xf>
    <xf numFmtId="0" fontId="51" fillId="0" borderId="0" xfId="64" applyFont="1" applyFill="1" applyAlignment="1">
      <alignment horizontal="center" vertical="center" wrapText="1"/>
      <protection/>
    </xf>
    <xf numFmtId="0" fontId="51" fillId="0" borderId="0" xfId="64" applyFont="1" applyFill="1" applyAlignment="1">
      <alignment vertical="center" wrapText="1"/>
      <protection/>
    </xf>
    <xf numFmtId="9" fontId="51" fillId="0" borderId="0" xfId="64" applyNumberFormat="1" applyFont="1" applyFill="1" applyAlignment="1">
      <alignment horizontal="center" vertical="center" wrapText="1"/>
      <protection/>
    </xf>
    <xf numFmtId="187" fontId="5" fillId="33" borderId="0" xfId="65" applyNumberFormat="1" applyFont="1" applyFill="1" applyBorder="1" applyAlignment="1">
      <alignment horizontal="center" vertical="center" wrapText="1" shrinkToFit="1"/>
      <protection/>
    </xf>
    <xf numFmtId="0" fontId="56" fillId="0" borderId="0" xfId="0" applyFont="1" applyAlignment="1">
      <alignment vertical="center"/>
    </xf>
    <xf numFmtId="190" fontId="56" fillId="0" borderId="0" xfId="0" applyNumberFormat="1" applyFont="1" applyFill="1" applyBorder="1" applyAlignment="1">
      <alignment horizontal="center" vertical="center" wrapText="1"/>
    </xf>
    <xf numFmtId="205" fontId="51" fillId="0" borderId="16" xfId="49" applyNumberFormat="1" applyFont="1" applyFill="1" applyBorder="1" applyAlignment="1">
      <alignment horizontal="center" vertical="center" wrapText="1" shrinkToFit="1"/>
    </xf>
    <xf numFmtId="184" fontId="34" fillId="0" borderId="15" xfId="49" applyNumberFormat="1" applyFont="1" applyFill="1" applyBorder="1" applyAlignment="1">
      <alignment horizontal="center" vertical="center" wrapText="1"/>
    </xf>
    <xf numFmtId="184" fontId="51" fillId="0" borderId="16" xfId="49" applyNumberFormat="1" applyFont="1" applyFill="1" applyBorder="1" applyAlignment="1">
      <alignment horizontal="center" vertical="center" wrapText="1" shrinkToFit="1"/>
    </xf>
    <xf numFmtId="0" fontId="52" fillId="0" borderId="0" xfId="0" applyFont="1" applyFill="1" applyAlignment="1">
      <alignment horizontal="center" vertical="center" wrapText="1"/>
    </xf>
    <xf numFmtId="0" fontId="5" fillId="0" borderId="0" xfId="65" applyNumberFormat="1" applyFont="1" applyFill="1" applyBorder="1" applyAlignment="1">
      <alignment horizontal="left" vertical="center" wrapText="1"/>
      <protection/>
    </xf>
    <xf numFmtId="0" fontId="53" fillId="0" borderId="15" xfId="64" applyFont="1" applyFill="1" applyBorder="1" applyAlignment="1">
      <alignment horizontal="center" vertical="center" wrapText="1"/>
      <protection/>
    </xf>
    <xf numFmtId="0" fontId="51" fillId="6" borderId="15" xfId="0" applyFont="1" applyFill="1" applyBorder="1" applyAlignment="1">
      <alignment horizontal="center" vertical="center" wrapText="1"/>
    </xf>
    <xf numFmtId="184" fontId="56" fillId="0" borderId="0" xfId="0" applyNumberFormat="1" applyFont="1" applyFill="1" applyBorder="1" applyAlignment="1">
      <alignment horizontal="center" vertical="center" wrapText="1"/>
    </xf>
    <xf numFmtId="0" fontId="51" fillId="34" borderId="15" xfId="0" applyFont="1" applyFill="1" applyBorder="1" applyAlignment="1">
      <alignment horizontal="center" vertical="center" wrapText="1"/>
    </xf>
    <xf numFmtId="0" fontId="51" fillId="34" borderId="16" xfId="0" applyFont="1" applyFill="1" applyBorder="1" applyAlignment="1">
      <alignment horizontal="left" vertical="center" wrapText="1"/>
    </xf>
    <xf numFmtId="188" fontId="0" fillId="0" borderId="15" xfId="65" applyNumberFormat="1" applyFont="1" applyFill="1" applyBorder="1" applyAlignment="1">
      <alignment horizontal="center" vertical="center" wrapText="1"/>
      <protection/>
    </xf>
    <xf numFmtId="184" fontId="51" fillId="34" borderId="15" xfId="0" applyNumberFormat="1" applyFont="1" applyFill="1" applyBorder="1" applyAlignment="1">
      <alignment horizontal="center" vertical="center" wrapText="1"/>
    </xf>
    <xf numFmtId="0" fontId="54" fillId="0" borderId="0" xfId="0" applyFont="1" applyFill="1" applyAlignment="1">
      <alignment horizontal="center" vertical="center" wrapText="1"/>
    </xf>
    <xf numFmtId="187" fontId="54" fillId="0" borderId="0" xfId="0" applyNumberFormat="1" applyFont="1" applyFill="1" applyAlignment="1">
      <alignment horizontal="center" vertical="center" wrapText="1"/>
    </xf>
    <xf numFmtId="184" fontId="54" fillId="0" borderId="0" xfId="0" applyNumberFormat="1" applyFont="1" applyFill="1" applyAlignment="1">
      <alignment horizontal="center" vertical="center" wrapText="1"/>
    </xf>
    <xf numFmtId="184" fontId="51" fillId="0" borderId="0" xfId="64" applyNumberFormat="1" applyFont="1" applyFill="1" applyAlignment="1">
      <alignment horizontal="center" vertical="center" wrapText="1"/>
      <protection/>
    </xf>
    <xf numFmtId="183" fontId="0" fillId="0" borderId="15" xfId="66" applyNumberFormat="1" applyFont="1" applyFill="1" applyBorder="1" applyAlignment="1">
      <alignment horizontal="center" vertical="center" wrapText="1"/>
      <protection/>
    </xf>
    <xf numFmtId="0" fontId="0" fillId="0" borderId="15" xfId="65" applyNumberFormat="1" applyFont="1" applyFill="1" applyBorder="1" applyAlignment="1">
      <alignment vertical="center" wrapText="1"/>
      <protection/>
    </xf>
    <xf numFmtId="0" fontId="51" fillId="0" borderId="0" xfId="0" applyFont="1" applyAlignment="1">
      <alignment horizontal="center" vertical="center"/>
    </xf>
    <xf numFmtId="193" fontId="34" fillId="0" borderId="15" xfId="49" applyNumberFormat="1" applyFont="1" applyFill="1" applyBorder="1" applyAlignment="1" quotePrefix="1">
      <alignment horizontal="center" vertical="center" wrapText="1"/>
    </xf>
    <xf numFmtId="205" fontId="0" fillId="0" borderId="15" xfId="49" applyNumberFormat="1" applyFont="1" applyFill="1" applyBorder="1" applyAlignment="1" quotePrefix="1">
      <alignment horizontal="center" vertical="center"/>
    </xf>
    <xf numFmtId="187" fontId="0" fillId="0" borderId="0" xfId="65" applyNumberFormat="1" applyFont="1" applyFill="1" applyBorder="1" applyAlignment="1">
      <alignment horizontal="center" vertical="center" wrapText="1" shrinkToFit="1"/>
      <protection/>
    </xf>
    <xf numFmtId="0" fontId="34" fillId="0" borderId="16" xfId="0" applyFont="1" applyBorder="1" applyAlignment="1">
      <alignment vertical="center" wrapText="1"/>
    </xf>
    <xf numFmtId="189" fontId="34" fillId="0" borderId="16" xfId="0" applyNumberFormat="1" applyFont="1" applyBorder="1" applyAlignment="1">
      <alignment horizontal="center" vertical="center"/>
    </xf>
    <xf numFmtId="58" fontId="34" fillId="0" borderId="16" xfId="0" applyNumberFormat="1" applyFont="1" applyBorder="1" applyAlignment="1">
      <alignment horizontal="center" vertical="center" wrapText="1"/>
    </xf>
    <xf numFmtId="190" fontId="51" fillId="0" borderId="0" xfId="0" applyNumberFormat="1" applyFont="1" applyFill="1" applyBorder="1" applyAlignment="1">
      <alignment horizontal="left" vertical="center" wrapText="1"/>
    </xf>
    <xf numFmtId="205" fontId="51" fillId="0" borderId="15" xfId="49" applyNumberFormat="1" applyFont="1" applyFill="1" applyBorder="1" applyAlignment="1">
      <alignment horizontal="center" vertical="center" wrapText="1" shrinkToFit="1"/>
    </xf>
    <xf numFmtId="0" fontId="0" fillId="0" borderId="15" xfId="65" applyNumberFormat="1" applyFont="1" applyFill="1" applyBorder="1" applyAlignment="1">
      <alignment horizontal="left" vertical="center" wrapText="1"/>
      <protection/>
    </xf>
    <xf numFmtId="189" fontId="0" fillId="0" borderId="15" xfId="65" applyNumberFormat="1" applyFont="1" applyFill="1" applyBorder="1" applyAlignment="1">
      <alignment horizontal="center" vertical="center" wrapText="1"/>
      <protection/>
    </xf>
    <xf numFmtId="0" fontId="0" fillId="34" borderId="15" xfId="65" applyNumberFormat="1" applyFont="1" applyFill="1" applyBorder="1" applyAlignment="1">
      <alignment vertical="center" wrapText="1"/>
      <protection/>
    </xf>
    <xf numFmtId="0" fontId="0" fillId="34" borderId="15" xfId="65" applyNumberFormat="1" applyFont="1" applyFill="1" applyBorder="1" applyAlignment="1">
      <alignment horizontal="left" vertical="center" wrapText="1"/>
      <protection/>
    </xf>
    <xf numFmtId="205" fontId="0" fillId="0" borderId="15" xfId="49" applyNumberFormat="1" applyFont="1" applyFill="1" applyBorder="1" applyAlignment="1">
      <alignment horizontal="center" vertical="center" wrapText="1"/>
    </xf>
    <xf numFmtId="0" fontId="34" fillId="34" borderId="15" xfId="0" applyFont="1" applyFill="1" applyBorder="1" applyAlignment="1">
      <alignment vertical="center" wrapText="1"/>
    </xf>
    <xf numFmtId="0" fontId="34" fillId="34" borderId="16" xfId="0" applyFont="1" applyFill="1" applyBorder="1" applyAlignment="1">
      <alignment vertical="center" wrapText="1"/>
    </xf>
    <xf numFmtId="3" fontId="34" fillId="0" borderId="16" xfId="0" applyNumberFormat="1" applyFont="1" applyBorder="1" applyAlignment="1">
      <alignment horizontal="center" vertical="center" wrapText="1"/>
    </xf>
    <xf numFmtId="0" fontId="42" fillId="35" borderId="0" xfId="64" applyFont="1" applyFill="1" applyAlignment="1">
      <alignment vertical="center" wrapText="1"/>
      <protection/>
    </xf>
    <xf numFmtId="0" fontId="57" fillId="35" borderId="0" xfId="64" applyFont="1" applyFill="1" applyAlignment="1">
      <alignment vertical="center" wrapText="1"/>
      <protection/>
    </xf>
    <xf numFmtId="0" fontId="51" fillId="34" borderId="16" xfId="0" applyFont="1" applyFill="1" applyBorder="1" applyAlignment="1">
      <alignment vertical="center" wrapText="1"/>
    </xf>
    <xf numFmtId="188" fontId="0" fillId="34" borderId="15" xfId="65" applyNumberFormat="1" applyFont="1" applyFill="1" applyBorder="1" applyAlignment="1">
      <alignment horizontal="center" vertical="center" wrapText="1"/>
      <protection/>
    </xf>
    <xf numFmtId="0" fontId="51" fillId="34" borderId="15" xfId="0" applyFont="1" applyFill="1" applyBorder="1" applyAlignment="1">
      <alignment vertical="center" wrapText="1"/>
    </xf>
    <xf numFmtId="184" fontId="51" fillId="34" borderId="15" xfId="49" applyNumberFormat="1" applyFont="1" applyFill="1" applyBorder="1" applyAlignment="1">
      <alignment horizontal="center" vertical="center" wrapText="1"/>
    </xf>
    <xf numFmtId="193" fontId="51" fillId="34" borderId="16" xfId="49" applyNumberFormat="1" applyFont="1" applyFill="1" applyBorder="1" applyAlignment="1">
      <alignment horizontal="center" vertical="center" wrapText="1"/>
    </xf>
    <xf numFmtId="0" fontId="51" fillId="34" borderId="15" xfId="64" applyFont="1" applyFill="1" applyBorder="1" applyAlignment="1">
      <alignment horizontal="center" vertical="center" wrapText="1"/>
      <protection/>
    </xf>
    <xf numFmtId="0" fontId="53" fillId="34" borderId="15" xfId="64" applyFont="1" applyFill="1" applyBorder="1" applyAlignment="1">
      <alignment horizontal="center" vertical="center" wrapText="1"/>
      <protection/>
    </xf>
    <xf numFmtId="0" fontId="51" fillId="34" borderId="19" xfId="65" applyNumberFormat="1" applyFont="1" applyFill="1" applyBorder="1" applyAlignment="1">
      <alignment horizontal="left" vertical="center" wrapText="1"/>
      <protection/>
    </xf>
    <xf numFmtId="0" fontId="51" fillId="35" borderId="0" xfId="64" applyFont="1" applyFill="1" applyAlignment="1">
      <alignment horizontal="center" vertical="center" wrapText="1"/>
      <protection/>
    </xf>
    <xf numFmtId="184" fontId="51" fillId="35" borderId="0" xfId="49" applyNumberFormat="1" applyFont="1" applyFill="1" applyBorder="1" applyAlignment="1">
      <alignment horizontal="center" vertical="center" wrapText="1"/>
    </xf>
    <xf numFmtId="187" fontId="5" fillId="35" borderId="0" xfId="65" applyNumberFormat="1" applyFont="1" applyFill="1" applyBorder="1" applyAlignment="1">
      <alignment horizontal="center" vertical="center" wrapText="1" shrinkToFit="1"/>
      <protection/>
    </xf>
    <xf numFmtId="0" fontId="57" fillId="35" borderId="0" xfId="0" applyFont="1" applyFill="1" applyAlignment="1">
      <alignment horizontal="center" vertical="center" wrapText="1"/>
    </xf>
    <xf numFmtId="183" fontId="51" fillId="34" borderId="15" xfId="65" applyNumberFormat="1" applyFont="1" applyFill="1" applyBorder="1" applyAlignment="1">
      <alignment horizontal="center" vertical="center" wrapText="1"/>
      <protection/>
    </xf>
    <xf numFmtId="0" fontId="51" fillId="34" borderId="16" xfId="0" applyFont="1" applyFill="1" applyBorder="1" applyAlignment="1">
      <alignment horizontal="center" vertical="center" wrapText="1"/>
    </xf>
    <xf numFmtId="193" fontId="51" fillId="34" borderId="15" xfId="49" applyNumberFormat="1" applyFont="1" applyFill="1" applyBorder="1" applyAlignment="1">
      <alignment horizontal="center" vertical="center" wrapText="1"/>
    </xf>
    <xf numFmtId="187" fontId="51" fillId="34" borderId="18" xfId="0" applyNumberFormat="1" applyFont="1" applyFill="1" applyBorder="1" applyAlignment="1">
      <alignment horizontal="center" vertical="center" wrapText="1"/>
    </xf>
    <xf numFmtId="0" fontId="51" fillId="0" borderId="0" xfId="0" applyFont="1" applyAlignment="1">
      <alignment horizontal="center" vertical="center"/>
    </xf>
    <xf numFmtId="0" fontId="54" fillId="0" borderId="0" xfId="0" applyFont="1" applyFill="1" applyAlignment="1">
      <alignment horizontal="center" vertical="center"/>
    </xf>
    <xf numFmtId="0" fontId="0" fillId="36" borderId="20" xfId="0" applyNumberFormat="1" applyFont="1" applyFill="1" applyBorder="1" applyAlignment="1">
      <alignment horizontal="center" vertical="center" wrapText="1" shrinkToFit="1"/>
    </xf>
    <xf numFmtId="0" fontId="0" fillId="34" borderId="16" xfId="0" applyFill="1" applyBorder="1" applyAlignment="1">
      <alignment horizontal="center" vertical="center"/>
    </xf>
    <xf numFmtId="190" fontId="51" fillId="34" borderId="16" xfId="0" applyNumberFormat="1" applyFont="1" applyFill="1" applyBorder="1" applyAlignment="1" quotePrefix="1">
      <alignment horizontal="center" vertical="center" wrapText="1"/>
    </xf>
    <xf numFmtId="183" fontId="51" fillId="34" borderId="15" xfId="66" applyNumberFormat="1" applyFont="1" applyFill="1" applyBorder="1" applyAlignment="1">
      <alignment horizontal="center" vertical="center" wrapText="1"/>
      <protection/>
    </xf>
    <xf numFmtId="189" fontId="51" fillId="34" borderId="15" xfId="65" applyNumberFormat="1" applyFont="1" applyFill="1" applyBorder="1" applyAlignment="1">
      <alignment horizontal="center" vertical="center" wrapText="1"/>
      <protection/>
    </xf>
    <xf numFmtId="190" fontId="51" fillId="34" borderId="15" xfId="0" applyNumberFormat="1" applyFont="1" applyFill="1" applyBorder="1" applyAlignment="1">
      <alignment horizontal="center" vertical="center" wrapText="1"/>
    </xf>
    <xf numFmtId="187" fontId="51" fillId="34" borderId="0" xfId="0" applyNumberFormat="1" applyFont="1" applyFill="1" applyBorder="1" applyAlignment="1">
      <alignment horizontal="center" vertical="center" wrapText="1"/>
    </xf>
    <xf numFmtId="0" fontId="51" fillId="34" borderId="21" xfId="0" applyFont="1" applyFill="1" applyBorder="1" applyAlignment="1">
      <alignment horizontal="left" vertical="center" wrapText="1"/>
    </xf>
    <xf numFmtId="189" fontId="0" fillId="34" borderId="15" xfId="65" applyNumberFormat="1" applyFont="1" applyFill="1" applyBorder="1" applyAlignment="1">
      <alignment horizontal="center" vertical="center" wrapText="1"/>
      <protection/>
    </xf>
    <xf numFmtId="189" fontId="34" fillId="0" borderId="15" xfId="0" applyNumberFormat="1" applyFont="1" applyFill="1" applyBorder="1" applyAlignment="1">
      <alignment horizontal="center" vertical="center" wrapText="1"/>
    </xf>
    <xf numFmtId="189" fontId="34" fillId="0" borderId="16" xfId="0" applyNumberFormat="1" applyFont="1" applyFill="1" applyBorder="1" applyAlignment="1">
      <alignment horizontal="center" vertical="center" wrapText="1"/>
    </xf>
    <xf numFmtId="189" fontId="51" fillId="0" borderId="15" xfId="0" applyNumberFormat="1" applyFont="1" applyBorder="1" applyAlignment="1">
      <alignment horizontal="center" vertical="center" wrapText="1"/>
    </xf>
    <xf numFmtId="189" fontId="51" fillId="0" borderId="15" xfId="65" applyNumberFormat="1" applyFont="1" applyFill="1" applyBorder="1" applyAlignment="1">
      <alignment horizontal="center" vertical="center" wrapText="1"/>
      <protection/>
    </xf>
    <xf numFmtId="189" fontId="51" fillId="0" borderId="16" xfId="0" applyNumberFormat="1" applyFont="1" applyFill="1" applyBorder="1" applyAlignment="1">
      <alignment horizontal="center" vertical="center" wrapText="1"/>
    </xf>
    <xf numFmtId="184" fontId="0" fillId="0" borderId="15" xfId="66" applyNumberFormat="1" applyFont="1" applyFill="1" applyBorder="1" applyAlignment="1">
      <alignment horizontal="center" vertical="center" wrapText="1"/>
      <protection/>
    </xf>
    <xf numFmtId="184" fontId="0" fillId="0" borderId="15" xfId="49" applyNumberFormat="1" applyFont="1" applyFill="1" applyBorder="1" applyAlignment="1">
      <alignment horizontal="center" vertical="center"/>
    </xf>
    <xf numFmtId="184" fontId="0" fillId="0" borderId="15" xfId="49" applyNumberFormat="1" applyFont="1" applyFill="1" applyBorder="1" applyAlignment="1" quotePrefix="1">
      <alignment horizontal="center" vertical="center"/>
    </xf>
    <xf numFmtId="0" fontId="51" fillId="35" borderId="0" xfId="64" applyFont="1" applyFill="1" applyAlignment="1">
      <alignment vertical="center" wrapText="1"/>
      <protection/>
    </xf>
    <xf numFmtId="193" fontId="51" fillId="0" borderId="0" xfId="64" applyNumberFormat="1" applyFont="1" applyFill="1" applyAlignment="1">
      <alignment horizontal="center" vertical="center" wrapText="1"/>
      <protection/>
    </xf>
    <xf numFmtId="183" fontId="34" fillId="0" borderId="16" xfId="0" applyNumberFormat="1" applyFont="1" applyFill="1" applyBorder="1" applyAlignment="1">
      <alignment horizontal="center" vertical="center" wrapText="1"/>
    </xf>
    <xf numFmtId="188" fontId="51" fillId="0" borderId="15" xfId="0" applyNumberFormat="1" applyFont="1" applyFill="1" applyBorder="1" applyAlignment="1">
      <alignment horizontal="center" vertical="center" wrapText="1"/>
    </xf>
    <xf numFmtId="205" fontId="0" fillId="0" borderId="16" xfId="49" applyNumberFormat="1" applyFont="1" applyFill="1" applyBorder="1" applyAlignment="1" quotePrefix="1">
      <alignment horizontal="center" vertical="center"/>
    </xf>
    <xf numFmtId="14" fontId="51" fillId="0" borderId="16" xfId="0" applyNumberFormat="1" applyFont="1" applyFill="1" applyBorder="1" applyAlignment="1">
      <alignment horizontal="left" vertical="center" wrapText="1"/>
    </xf>
    <xf numFmtId="0" fontId="5" fillId="35" borderId="0" xfId="65" applyNumberFormat="1" applyFont="1" applyFill="1" applyBorder="1" applyAlignment="1">
      <alignment horizontal="left" vertical="center" wrapText="1"/>
      <protection/>
    </xf>
    <xf numFmtId="0" fontId="34" fillId="0" borderId="15" xfId="0" applyFont="1" applyBorder="1" applyAlignment="1">
      <alignment vertical="center" wrapText="1"/>
    </xf>
    <xf numFmtId="58" fontId="34" fillId="0" borderId="15" xfId="0" applyNumberFormat="1" applyFont="1" applyBorder="1" applyAlignment="1">
      <alignment horizontal="center" vertical="center" wrapText="1"/>
    </xf>
    <xf numFmtId="189" fontId="34" fillId="0" borderId="15" xfId="0" applyNumberFormat="1" applyFont="1" applyBorder="1" applyAlignment="1">
      <alignment horizontal="center" vertical="center"/>
    </xf>
    <xf numFmtId="3" fontId="34" fillId="0" borderId="15" xfId="0" applyNumberFormat="1" applyFont="1" applyBorder="1" applyAlignment="1">
      <alignment horizontal="center" vertical="center" wrapText="1"/>
    </xf>
    <xf numFmtId="187" fontId="51" fillId="0" borderId="15" xfId="64" applyNumberFormat="1" applyFont="1" applyFill="1" applyBorder="1" applyAlignment="1">
      <alignment horizontal="center" vertical="center" wrapText="1"/>
      <protection/>
    </xf>
    <xf numFmtId="190" fontId="54" fillId="0" borderId="0" xfId="0" applyNumberFormat="1" applyFont="1" applyFill="1" applyAlignment="1">
      <alignment horizontal="center" vertical="center" wrapText="1"/>
    </xf>
    <xf numFmtId="190" fontId="51" fillId="34" borderId="15" xfId="0" applyNumberFormat="1" applyFont="1" applyFill="1" applyBorder="1" applyAlignment="1" quotePrefix="1">
      <alignment horizontal="center" vertical="center" wrapText="1"/>
    </xf>
    <xf numFmtId="189" fontId="0" fillId="34" borderId="15" xfId="65" applyNumberFormat="1" applyFont="1" applyFill="1" applyBorder="1" applyAlignment="1" quotePrefix="1">
      <alignment horizontal="center" vertical="center" wrapText="1"/>
      <protection/>
    </xf>
    <xf numFmtId="0" fontId="51" fillId="0" borderId="0" xfId="0" applyFont="1" applyAlignment="1">
      <alignment horizontal="center" vertical="center"/>
    </xf>
    <xf numFmtId="0" fontId="51" fillId="0" borderId="0" xfId="0" applyFont="1" applyAlignment="1">
      <alignment vertical="center"/>
    </xf>
    <xf numFmtId="0" fontId="51" fillId="0" borderId="0" xfId="0" applyFont="1" applyFill="1" applyAlignment="1">
      <alignment horizontal="center" vertical="center"/>
    </xf>
    <xf numFmtId="184" fontId="0" fillId="34" borderId="15" xfId="49" applyNumberFormat="1" applyFont="1" applyFill="1" applyBorder="1" applyAlignment="1">
      <alignment horizontal="center" vertical="center" wrapText="1"/>
    </xf>
    <xf numFmtId="205" fontId="0" fillId="0" borderId="15" xfId="49" applyNumberFormat="1" applyFont="1" applyFill="1" applyBorder="1" applyAlignment="1">
      <alignment horizontal="center" vertical="center" wrapText="1"/>
    </xf>
    <xf numFmtId="0" fontId="0" fillId="35" borderId="20" xfId="0" applyNumberFormat="1" applyFont="1" applyFill="1" applyBorder="1" applyAlignment="1">
      <alignment horizontal="center" vertical="center" wrapText="1" shrinkToFit="1"/>
    </xf>
    <xf numFmtId="190" fontId="51" fillId="0" borderId="0"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shrinkToFit="1"/>
    </xf>
    <xf numFmtId="184" fontId="51" fillId="0" borderId="0" xfId="0" applyNumberFormat="1" applyFont="1" applyFill="1" applyBorder="1" applyAlignment="1">
      <alignment horizontal="center" vertical="center" wrapText="1"/>
    </xf>
    <xf numFmtId="190" fontId="51" fillId="35" borderId="0" xfId="0" applyNumberFormat="1" applyFont="1" applyFill="1" applyBorder="1" applyAlignment="1">
      <alignment horizontal="center" vertical="center" wrapText="1"/>
    </xf>
    <xf numFmtId="187" fontId="51" fillId="35" borderId="0" xfId="0" applyNumberFormat="1" applyFont="1" applyFill="1" applyBorder="1" applyAlignment="1">
      <alignment horizontal="center" vertical="center" wrapText="1"/>
    </xf>
    <xf numFmtId="3" fontId="51" fillId="0" borderId="0" xfId="0" applyNumberFormat="1" applyFont="1" applyFill="1" applyBorder="1" applyAlignment="1">
      <alignment horizontal="center" vertical="center" wrapText="1"/>
    </xf>
    <xf numFmtId="0" fontId="51" fillId="0" borderId="16" xfId="0" applyFont="1" applyFill="1" applyBorder="1" applyAlignment="1">
      <alignment horizontal="left" vertical="center" wrapText="1"/>
    </xf>
    <xf numFmtId="190" fontId="51" fillId="0" borderId="15" xfId="0" applyNumberFormat="1"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34" borderId="15" xfId="0" applyFont="1" applyFill="1" applyBorder="1" applyAlignment="1">
      <alignment horizontal="center" vertical="center" wrapText="1"/>
    </xf>
    <xf numFmtId="184" fontId="51" fillId="34" borderId="15" xfId="0" applyNumberFormat="1" applyFont="1" applyFill="1" applyBorder="1" applyAlignment="1">
      <alignment horizontal="center" vertical="center" wrapText="1"/>
    </xf>
    <xf numFmtId="187" fontId="51" fillId="34" borderId="15" xfId="0" applyNumberFormat="1" applyFont="1" applyFill="1" applyBorder="1" applyAlignment="1">
      <alignment horizontal="center" vertical="center" wrapText="1"/>
    </xf>
    <xf numFmtId="0" fontId="0" fillId="34" borderId="15" xfId="65" applyNumberFormat="1" applyFont="1" applyFill="1" applyBorder="1" applyAlignment="1">
      <alignment vertical="center" wrapText="1"/>
      <protection/>
    </xf>
    <xf numFmtId="183" fontId="0" fillId="34" borderId="15" xfId="66" applyNumberFormat="1" applyFont="1" applyFill="1" applyBorder="1" applyAlignment="1">
      <alignment horizontal="center" vertical="center" wrapText="1"/>
      <protection/>
    </xf>
    <xf numFmtId="188" fontId="0" fillId="34" borderId="15" xfId="65" applyNumberFormat="1" applyFont="1" applyFill="1" applyBorder="1" applyAlignment="1">
      <alignment horizontal="center" vertical="center" wrapText="1"/>
      <protection/>
    </xf>
    <xf numFmtId="0" fontId="51" fillId="34" borderId="15" xfId="0" applyFont="1" applyFill="1" applyBorder="1" applyAlignment="1">
      <alignment vertical="center" wrapText="1"/>
    </xf>
    <xf numFmtId="183" fontId="51" fillId="34" borderId="15" xfId="65" applyNumberFormat="1" applyFont="1" applyFill="1" applyBorder="1" applyAlignment="1">
      <alignment horizontal="center" vertical="center" wrapText="1"/>
      <protection/>
    </xf>
    <xf numFmtId="0" fontId="51" fillId="34" borderId="16" xfId="0" applyFont="1" applyFill="1" applyBorder="1" applyAlignment="1">
      <alignment horizontal="center" vertical="center" wrapText="1"/>
    </xf>
    <xf numFmtId="193" fontId="51" fillId="34" borderId="15" xfId="49" applyNumberFormat="1" applyFont="1" applyFill="1" applyBorder="1" applyAlignment="1">
      <alignment horizontal="center" vertical="center" wrapText="1"/>
    </xf>
    <xf numFmtId="187" fontId="51" fillId="34" borderId="18" xfId="0" applyNumberFormat="1" applyFont="1" applyFill="1" applyBorder="1" applyAlignment="1">
      <alignment horizontal="center" vertical="center" wrapText="1"/>
    </xf>
    <xf numFmtId="183" fontId="34" fillId="34" borderId="15" xfId="0" applyNumberFormat="1" applyFont="1" applyFill="1" applyBorder="1" applyAlignment="1">
      <alignment horizontal="center" vertical="center"/>
    </xf>
    <xf numFmtId="0" fontId="51" fillId="34" borderId="15" xfId="65" applyNumberFormat="1" applyFont="1" applyFill="1" applyBorder="1" applyAlignment="1">
      <alignment vertical="center" wrapText="1"/>
      <protection/>
    </xf>
    <xf numFmtId="187" fontId="0" fillId="34" borderId="15" xfId="65" applyNumberFormat="1" applyFont="1" applyFill="1" applyBorder="1" applyAlignment="1">
      <alignment horizontal="center" vertical="center" wrapText="1" shrinkToFit="1"/>
      <protection/>
    </xf>
    <xf numFmtId="0" fontId="0" fillId="34" borderId="15" xfId="0" applyFill="1" applyBorder="1" applyAlignment="1">
      <alignment vertical="center" wrapText="1"/>
    </xf>
    <xf numFmtId="189" fontId="0" fillId="34" borderId="15" xfId="0" applyNumberFormat="1" applyFont="1" applyFill="1" applyBorder="1" applyAlignment="1">
      <alignment horizontal="center" vertical="center"/>
    </xf>
    <xf numFmtId="189" fontId="0" fillId="34" borderId="15" xfId="0" applyNumberFormat="1" applyFill="1" applyBorder="1" applyAlignment="1">
      <alignment horizontal="center" vertical="center"/>
    </xf>
    <xf numFmtId="0" fontId="51" fillId="34" borderId="15" xfId="0" applyFont="1" applyFill="1" applyBorder="1" applyAlignment="1">
      <alignment horizontal="left" vertical="center" wrapText="1"/>
    </xf>
    <xf numFmtId="0" fontId="51" fillId="0" borderId="14" xfId="0" applyFont="1" applyBorder="1" applyAlignment="1">
      <alignment horizontal="justify" vertical="center" wrapText="1"/>
    </xf>
    <xf numFmtId="0" fontId="51" fillId="0" borderId="10" xfId="0" applyFont="1" applyBorder="1" applyAlignment="1">
      <alignment horizontal="justify" vertical="center" wrapText="1"/>
    </xf>
    <xf numFmtId="0" fontId="51" fillId="0" borderId="0" xfId="0" applyFont="1" applyAlignment="1">
      <alignment horizontal="center" vertical="center"/>
    </xf>
    <xf numFmtId="0" fontId="51" fillId="0" borderId="13" xfId="0" applyFont="1" applyBorder="1" applyAlignment="1">
      <alignment horizontal="center" vertical="center" wrapText="1"/>
    </xf>
    <xf numFmtId="0" fontId="51" fillId="0" borderId="0" xfId="0" applyFont="1" applyAlignment="1">
      <alignment vertical="center"/>
    </xf>
    <xf numFmtId="0" fontId="54" fillId="0" borderId="0" xfId="0" applyFont="1" applyAlignment="1">
      <alignment horizontal="left" vertical="center"/>
    </xf>
    <xf numFmtId="0" fontId="51" fillId="0" borderId="0" xfId="0" applyFont="1" applyFill="1" applyAlignment="1">
      <alignment horizontal="center" vertical="center"/>
    </xf>
    <xf numFmtId="0" fontId="0" fillId="34" borderId="15" xfId="0" applyFill="1" applyBorder="1" applyAlignment="1">
      <alignment horizontal="center" vertical="center" wrapText="1"/>
    </xf>
    <xf numFmtId="0" fontId="0" fillId="34" borderId="15" xfId="0" applyFill="1" applyBorder="1" applyAlignment="1">
      <alignment horizontal="center" vertical="center"/>
    </xf>
    <xf numFmtId="187" fontId="51" fillId="34" borderId="22" xfId="0" applyNumberFormat="1" applyFont="1" applyFill="1" applyBorder="1" applyAlignment="1">
      <alignment horizontal="center" vertical="center" wrapText="1"/>
    </xf>
    <xf numFmtId="184" fontId="34" fillId="34" borderId="15" xfId="0" applyNumberFormat="1" applyFont="1" applyFill="1" applyBorder="1" applyAlignment="1">
      <alignment horizontal="center" vertical="center"/>
    </xf>
    <xf numFmtId="0" fontId="51" fillId="34" borderId="19" xfId="65" applyNumberFormat="1" applyFont="1" applyFill="1" applyBorder="1" applyAlignment="1">
      <alignment vertical="center" wrapText="1"/>
      <protection/>
    </xf>
    <xf numFmtId="0" fontId="51" fillId="34" borderId="19" xfId="0" applyFont="1" applyFill="1" applyBorder="1" applyAlignment="1">
      <alignment horizontal="left" vertical="center" wrapText="1"/>
    </xf>
    <xf numFmtId="0" fontId="0" fillId="0" borderId="15" xfId="65" applyNumberFormat="1" applyFont="1" applyFill="1" applyBorder="1" applyAlignment="1">
      <alignment horizontal="center" vertical="center" wrapText="1"/>
      <protection/>
    </xf>
    <xf numFmtId="187" fontId="0" fillId="34" borderId="22" xfId="65" applyNumberFormat="1" applyFont="1" applyFill="1" applyBorder="1" applyAlignment="1">
      <alignment horizontal="center" vertical="center" wrapText="1" shrinkToFit="1"/>
      <protection/>
    </xf>
    <xf numFmtId="184" fontId="0" fillId="34" borderId="22" xfId="49" applyNumberFormat="1" applyFont="1" applyFill="1" applyBorder="1" applyAlignment="1">
      <alignment horizontal="center" vertical="center" wrapText="1"/>
    </xf>
    <xf numFmtId="205" fontId="0" fillId="0" borderId="22" xfId="65" applyNumberFormat="1" applyFont="1" applyFill="1" applyBorder="1" applyAlignment="1">
      <alignment horizontal="center" vertical="center" wrapText="1"/>
      <protection/>
    </xf>
    <xf numFmtId="184" fontId="34" fillId="34" borderId="15" xfId="0" applyNumberFormat="1" applyFont="1" applyFill="1" applyBorder="1" applyAlignment="1">
      <alignment horizontal="center" vertical="center" wrapText="1"/>
    </xf>
    <xf numFmtId="189" fontId="0" fillId="34" borderId="15" xfId="0" applyNumberFormat="1" applyFill="1" applyBorder="1" applyAlignment="1">
      <alignment horizontal="center" vertical="center" wrapText="1"/>
    </xf>
    <xf numFmtId="0" fontId="52" fillId="0" borderId="15" xfId="65" applyNumberFormat="1" applyFont="1" applyFill="1" applyBorder="1" applyAlignment="1">
      <alignment horizontal="left" vertical="center" wrapText="1"/>
      <protection/>
    </xf>
    <xf numFmtId="0" fontId="52" fillId="0" borderId="15" xfId="65" applyNumberFormat="1" applyFont="1" applyFill="1" applyBorder="1" applyAlignment="1">
      <alignment vertical="center" wrapText="1"/>
      <protection/>
    </xf>
    <xf numFmtId="183" fontId="52" fillId="0" borderId="15" xfId="66" applyNumberFormat="1" applyFont="1" applyFill="1" applyBorder="1" applyAlignment="1">
      <alignment horizontal="center" vertical="center" wrapText="1"/>
      <protection/>
    </xf>
    <xf numFmtId="188" fontId="52" fillId="0" borderId="15" xfId="65" applyNumberFormat="1" applyFont="1" applyFill="1" applyBorder="1" applyAlignment="1">
      <alignment horizontal="center" vertical="center" wrapText="1"/>
      <protection/>
    </xf>
    <xf numFmtId="190" fontId="52" fillId="0" borderId="15" xfId="0" applyNumberFormat="1" applyFont="1" applyFill="1" applyBorder="1" applyAlignment="1">
      <alignment horizontal="center" vertical="center"/>
    </xf>
    <xf numFmtId="205" fontId="52" fillId="0" borderId="15" xfId="49" applyNumberFormat="1" applyFont="1" applyFill="1" applyBorder="1" applyAlignment="1">
      <alignment horizontal="center" vertical="center" wrapText="1"/>
    </xf>
    <xf numFmtId="187" fontId="52" fillId="0" borderId="15" xfId="65" applyNumberFormat="1" applyFont="1" applyFill="1" applyBorder="1" applyAlignment="1">
      <alignment horizontal="center" vertical="center" wrapText="1" shrinkToFit="1"/>
      <protection/>
    </xf>
    <xf numFmtId="38" fontId="52" fillId="0" borderId="15" xfId="49" applyFont="1" applyFill="1" applyBorder="1" applyAlignment="1">
      <alignment horizontal="center" vertical="center" wrapText="1"/>
    </xf>
    <xf numFmtId="0" fontId="52" fillId="0" borderId="15" xfId="0" applyFont="1" applyFill="1" applyBorder="1" applyAlignment="1">
      <alignment horizontal="left" vertical="center" wrapText="1"/>
    </xf>
    <xf numFmtId="0" fontId="53" fillId="0" borderId="15" xfId="64" applyFont="1" applyFill="1" applyBorder="1" applyAlignment="1">
      <alignment vertical="center" wrapText="1"/>
      <protection/>
    </xf>
    <xf numFmtId="58" fontId="53" fillId="0" borderId="15" xfId="64" applyNumberFormat="1" applyFont="1" applyFill="1" applyBorder="1" applyAlignment="1">
      <alignment horizontal="left" vertical="center" wrapText="1"/>
      <protection/>
    </xf>
    <xf numFmtId="189" fontId="53" fillId="0" borderId="15" xfId="64" applyNumberFormat="1" applyFont="1" applyFill="1" applyBorder="1" applyAlignment="1">
      <alignment horizontal="center" vertical="center" wrapText="1"/>
      <protection/>
    </xf>
    <xf numFmtId="0" fontId="52" fillId="0" borderId="0" xfId="0" applyFont="1" applyAlignment="1">
      <alignment horizontal="center" vertical="center"/>
    </xf>
    <xf numFmtId="0" fontId="6" fillId="0" borderId="15" xfId="0" applyFont="1" applyFill="1" applyBorder="1" applyAlignment="1">
      <alignment horizontal="left" vertical="center" wrapText="1"/>
    </xf>
    <xf numFmtId="0" fontId="7" fillId="0" borderId="15" xfId="0" applyFont="1" applyFill="1" applyBorder="1" applyAlignment="1">
      <alignment vertical="center" wrapText="1"/>
    </xf>
    <xf numFmtId="58" fontId="6" fillId="0" borderId="15" xfId="64" applyNumberFormat="1" applyFont="1" applyFill="1" applyBorder="1" applyAlignment="1">
      <alignment horizontal="center" vertical="center" wrapText="1"/>
      <protection/>
    </xf>
    <xf numFmtId="58" fontId="6" fillId="0" borderId="15" xfId="64" applyNumberFormat="1" applyFont="1" applyFill="1" applyBorder="1" applyAlignment="1">
      <alignment horizontal="left" vertical="center" wrapText="1"/>
      <protection/>
    </xf>
    <xf numFmtId="190" fontId="6" fillId="0" borderId="15" xfId="0" applyNumberFormat="1" applyFont="1" applyFill="1" applyBorder="1" applyAlignment="1">
      <alignment horizontal="center" vertical="center" wrapText="1"/>
    </xf>
    <xf numFmtId="190" fontId="6" fillId="0" borderId="15" xfId="0" applyNumberFormat="1" applyFont="1" applyFill="1" applyBorder="1" applyAlignment="1">
      <alignment horizontal="center" vertical="center"/>
    </xf>
    <xf numFmtId="187" fontId="6" fillId="0" borderId="15" xfId="64" applyNumberFormat="1" applyFont="1" applyFill="1" applyBorder="1" applyAlignment="1">
      <alignment horizontal="center" vertical="center" wrapText="1"/>
      <protection/>
    </xf>
    <xf numFmtId="0" fontId="6" fillId="0" borderId="19" xfId="64" applyFont="1" applyFill="1" applyBorder="1" applyAlignment="1">
      <alignment vertical="center" wrapText="1"/>
      <protection/>
    </xf>
    <xf numFmtId="0" fontId="6" fillId="0" borderId="15" xfId="65" applyNumberFormat="1" applyFont="1" applyFill="1" applyBorder="1" applyAlignment="1">
      <alignment vertical="center" wrapText="1"/>
      <protection/>
    </xf>
    <xf numFmtId="0" fontId="6" fillId="0" borderId="15" xfId="64" applyFont="1" applyFill="1" applyBorder="1" applyAlignment="1">
      <alignment vertical="center" wrapText="1"/>
      <protection/>
    </xf>
    <xf numFmtId="0" fontId="52" fillId="0" borderId="0" xfId="0" applyFont="1" applyFill="1" applyAlignment="1">
      <alignment vertical="center"/>
    </xf>
    <xf numFmtId="0" fontId="52" fillId="0" borderId="0" xfId="0" applyFont="1" applyFill="1" applyAlignment="1">
      <alignment horizontal="center" vertical="center"/>
    </xf>
    <xf numFmtId="0" fontId="5" fillId="0" borderId="15" xfId="65" applyNumberFormat="1" applyFont="1" applyFill="1" applyBorder="1" applyAlignment="1">
      <alignment vertical="center" wrapText="1"/>
      <protection/>
    </xf>
    <xf numFmtId="183" fontId="5" fillId="0" borderId="15" xfId="66" applyNumberFormat="1" applyFont="1" applyFill="1" applyBorder="1" applyAlignment="1">
      <alignment horizontal="center" vertical="center" wrapText="1"/>
      <protection/>
    </xf>
    <xf numFmtId="189" fontId="5" fillId="0" borderId="15" xfId="65" applyNumberFormat="1" applyFont="1" applyFill="1" applyBorder="1" applyAlignment="1">
      <alignment horizontal="center" vertical="center" wrapText="1"/>
      <protection/>
    </xf>
    <xf numFmtId="0" fontId="52" fillId="0" borderId="15" xfId="0" applyFont="1" applyFill="1" applyBorder="1" applyAlignment="1">
      <alignment horizontal="center" vertical="center" wrapText="1"/>
    </xf>
    <xf numFmtId="38" fontId="5" fillId="0" borderId="15" xfId="49" applyFont="1" applyFill="1" applyBorder="1" applyAlignment="1">
      <alignment horizontal="left" vertical="center" wrapText="1"/>
    </xf>
    <xf numFmtId="205" fontId="5" fillId="0" borderId="15" xfId="51" applyNumberFormat="1" applyFont="1" applyFill="1" applyBorder="1" applyAlignment="1" quotePrefix="1">
      <alignment horizontal="center" vertical="center"/>
    </xf>
    <xf numFmtId="187" fontId="5" fillId="0" borderId="15" xfId="65" applyNumberFormat="1" applyFont="1" applyFill="1" applyBorder="1" applyAlignment="1">
      <alignment horizontal="center" vertical="center" wrapText="1" shrinkToFit="1"/>
      <protection/>
    </xf>
    <xf numFmtId="189" fontId="5" fillId="0" borderId="15" xfId="51" applyNumberFormat="1" applyFont="1" applyFill="1" applyBorder="1" applyAlignment="1">
      <alignment horizontal="center" vertical="center"/>
    </xf>
    <xf numFmtId="0" fontId="5" fillId="0" borderId="0" xfId="65" applyNumberFormat="1" applyFont="1" applyFill="1">
      <alignment vertical="center"/>
      <protection/>
    </xf>
    <xf numFmtId="205" fontId="5" fillId="0" borderId="15" xfId="51" applyNumberFormat="1" applyFont="1" applyFill="1" applyBorder="1" applyAlignment="1">
      <alignment horizontal="center" vertical="center" wrapText="1"/>
    </xf>
    <xf numFmtId="0" fontId="55" fillId="0" borderId="15" xfId="0" applyFont="1" applyFill="1" applyBorder="1" applyAlignment="1">
      <alignment vertical="center" wrapText="1"/>
    </xf>
    <xf numFmtId="0" fontId="52" fillId="0" borderId="15" xfId="64" applyFont="1" applyFill="1" applyBorder="1" applyAlignment="1">
      <alignment vertical="center" wrapText="1"/>
      <protection/>
    </xf>
    <xf numFmtId="9" fontId="52" fillId="0" borderId="16" xfId="0" applyNumberFormat="1" applyFont="1" applyFill="1" applyBorder="1" applyAlignment="1">
      <alignment horizontal="center" vertical="center" wrapText="1"/>
    </xf>
    <xf numFmtId="0" fontId="52" fillId="0" borderId="15" xfId="0" applyFont="1" applyFill="1" applyBorder="1" applyAlignment="1">
      <alignment horizontal="center" vertical="center"/>
    </xf>
    <xf numFmtId="0" fontId="52" fillId="0" borderId="19" xfId="65" applyNumberFormat="1" applyFont="1" applyFill="1" applyBorder="1" applyAlignment="1">
      <alignment horizontal="left" vertical="center" wrapText="1"/>
      <protection/>
    </xf>
    <xf numFmtId="0" fontId="53" fillId="0" borderId="0" xfId="64" applyFont="1" applyFill="1" applyAlignment="1">
      <alignment horizontal="center" vertical="center" wrapText="1"/>
      <protection/>
    </xf>
    <xf numFmtId="0" fontId="52" fillId="0" borderId="19" xfId="65" applyNumberFormat="1" applyFont="1" applyFill="1" applyBorder="1" applyAlignment="1">
      <alignment vertical="center" wrapText="1"/>
      <protection/>
    </xf>
    <xf numFmtId="0" fontId="53" fillId="0" borderId="15" xfId="65" applyNumberFormat="1" applyFont="1" applyFill="1" applyBorder="1" applyAlignment="1">
      <alignment horizontal="left" vertical="center" wrapText="1"/>
      <protection/>
    </xf>
    <xf numFmtId="0" fontId="53" fillId="0" borderId="16" xfId="0" applyFont="1" applyFill="1" applyBorder="1" applyAlignment="1">
      <alignment horizontal="left" vertical="center" wrapText="1"/>
    </xf>
    <xf numFmtId="183" fontId="53" fillId="0" borderId="15" xfId="66" applyNumberFormat="1" applyFont="1" applyFill="1" applyBorder="1" applyAlignment="1">
      <alignment horizontal="center" vertical="center" wrapText="1"/>
      <protection/>
    </xf>
    <xf numFmtId="0" fontId="53" fillId="0" borderId="18" xfId="65" applyNumberFormat="1" applyFont="1" applyFill="1" applyBorder="1" applyAlignment="1">
      <alignment vertical="center" wrapText="1"/>
      <protection/>
    </xf>
    <xf numFmtId="188" fontId="53" fillId="0" borderId="18" xfId="65" applyNumberFormat="1" applyFont="1" applyFill="1" applyBorder="1" applyAlignment="1">
      <alignment horizontal="center" vertical="center" wrapText="1"/>
      <protection/>
    </xf>
    <xf numFmtId="0" fontId="53" fillId="0" borderId="15" xfId="65" applyNumberFormat="1" applyFont="1" applyFill="1" applyBorder="1" applyAlignment="1">
      <alignment vertical="center" wrapText="1"/>
      <protection/>
    </xf>
    <xf numFmtId="205" fontId="58" fillId="0" borderId="16" xfId="49" applyNumberFormat="1" applyFont="1" applyFill="1" applyBorder="1" applyAlignment="1">
      <alignment horizontal="right" vertical="center" wrapText="1"/>
    </xf>
    <xf numFmtId="187" fontId="53" fillId="0" borderId="15" xfId="65" applyNumberFormat="1" applyFont="1" applyFill="1" applyBorder="1" applyAlignment="1">
      <alignment horizontal="center" vertical="center" wrapText="1" shrinkToFit="1"/>
      <protection/>
    </xf>
    <xf numFmtId="189" fontId="53" fillId="0" borderId="15" xfId="49" applyNumberFormat="1" applyFont="1" applyFill="1" applyBorder="1" applyAlignment="1">
      <alignment horizontal="center" vertical="center"/>
    </xf>
    <xf numFmtId="9" fontId="53" fillId="0" borderId="16" xfId="0" applyNumberFormat="1" applyFont="1" applyFill="1" applyBorder="1" applyAlignment="1">
      <alignment horizontal="center" vertical="center" wrapText="1"/>
    </xf>
    <xf numFmtId="0" fontId="53" fillId="0" borderId="19" xfId="65" applyNumberFormat="1" applyFont="1" applyFill="1" applyBorder="1" applyAlignment="1">
      <alignment vertical="center" wrapText="1"/>
      <protection/>
    </xf>
    <xf numFmtId="188" fontId="53" fillId="0" borderId="16" xfId="0" applyNumberFormat="1" applyFont="1" applyFill="1" applyBorder="1" applyAlignment="1">
      <alignment horizontal="center" vertical="center" wrapText="1"/>
    </xf>
    <xf numFmtId="205" fontId="53" fillId="0" borderId="16" xfId="0" applyNumberFormat="1" applyFont="1" applyFill="1" applyBorder="1" applyAlignment="1">
      <alignment horizontal="right" vertical="center" wrapText="1"/>
    </xf>
    <xf numFmtId="205" fontId="53" fillId="0" borderId="15" xfId="64" applyNumberFormat="1" applyFont="1" applyFill="1" applyBorder="1" applyAlignment="1">
      <alignment vertical="center" wrapText="1"/>
      <protection/>
    </xf>
    <xf numFmtId="0" fontId="53" fillId="0" borderId="15" xfId="0" applyFont="1" applyFill="1" applyBorder="1" applyAlignment="1">
      <alignment horizontal="left" vertical="center" wrapText="1"/>
    </xf>
    <xf numFmtId="187" fontId="51" fillId="0" borderId="0" xfId="0" applyNumberFormat="1" applyFont="1" applyFill="1" applyAlignment="1">
      <alignment horizontal="center" vertical="center"/>
    </xf>
    <xf numFmtId="0" fontId="54" fillId="0" borderId="0" xfId="0" applyFont="1" applyFill="1" applyAlignment="1">
      <alignment horizontal="left" vertical="center"/>
    </xf>
    <xf numFmtId="187" fontId="54" fillId="0" borderId="0" xfId="0" applyNumberFormat="1" applyFont="1" applyFill="1" applyAlignment="1">
      <alignment horizontal="center" vertical="center"/>
    </xf>
    <xf numFmtId="0" fontId="51" fillId="0" borderId="0" xfId="0" applyNumberFormat="1" applyFont="1" applyAlignment="1">
      <alignment vertical="center"/>
    </xf>
    <xf numFmtId="0" fontId="52" fillId="0" borderId="0" xfId="0" applyFont="1" applyAlignment="1">
      <alignment vertical="center"/>
    </xf>
    <xf numFmtId="189" fontId="5" fillId="0" borderId="15" xfId="65" applyNumberFormat="1" applyFont="1" applyFill="1" applyBorder="1" applyAlignment="1">
      <alignment vertical="center" wrapText="1"/>
      <protection/>
    </xf>
    <xf numFmtId="0" fontId="5" fillId="0" borderId="0" xfId="65" applyNumberFormat="1" applyFont="1" applyFill="1" applyAlignment="1">
      <alignment horizontal="center" vertical="center"/>
      <protection/>
    </xf>
    <xf numFmtId="0" fontId="52" fillId="0" borderId="15" xfId="0" applyFont="1" applyBorder="1" applyAlignment="1">
      <alignment horizontal="center" vertical="center"/>
    </xf>
    <xf numFmtId="0" fontId="52" fillId="0" borderId="15" xfId="0" applyNumberFormat="1" applyFont="1" applyFill="1" applyBorder="1" applyAlignment="1">
      <alignment vertical="center" wrapText="1"/>
    </xf>
    <xf numFmtId="189" fontId="53" fillId="0" borderId="15" xfId="65" applyNumberFormat="1" applyFont="1" applyFill="1" applyBorder="1" applyAlignment="1">
      <alignment vertical="center" wrapText="1"/>
      <protection/>
    </xf>
    <xf numFmtId="0" fontId="53" fillId="0" borderId="15" xfId="65" applyNumberFormat="1" applyFont="1" applyFill="1" applyBorder="1" applyAlignment="1">
      <alignment horizontal="center" vertical="center" wrapText="1"/>
      <protection/>
    </xf>
    <xf numFmtId="205" fontId="53" fillId="0" borderId="16" xfId="49" applyNumberFormat="1" applyFont="1" applyFill="1" applyBorder="1" applyAlignment="1">
      <alignment horizontal="right" vertical="center" wrapText="1"/>
    </xf>
    <xf numFmtId="201" fontId="53" fillId="0" borderId="16" xfId="59" applyNumberFormat="1" applyFont="1" applyFill="1" applyBorder="1" applyAlignment="1">
      <alignment horizontal="right" vertical="center" wrapText="1"/>
    </xf>
    <xf numFmtId="0" fontId="53" fillId="0" borderId="15" xfId="0" applyFont="1" applyBorder="1" applyAlignment="1">
      <alignment horizontal="left" vertical="center" wrapText="1"/>
    </xf>
    <xf numFmtId="58" fontId="53" fillId="0" borderId="15" xfId="0" applyNumberFormat="1" applyFont="1" applyFill="1" applyBorder="1" applyAlignment="1">
      <alignment horizontal="center" vertical="center" wrapText="1"/>
    </xf>
    <xf numFmtId="0" fontId="53" fillId="0" borderId="15" xfId="0" applyNumberFormat="1" applyFont="1" applyFill="1" applyBorder="1" applyAlignment="1">
      <alignment vertical="center" wrapText="1"/>
    </xf>
    <xf numFmtId="188" fontId="53" fillId="0" borderId="15" xfId="65" applyNumberFormat="1" applyFont="1" applyFill="1" applyBorder="1" applyAlignment="1">
      <alignment vertical="center" wrapText="1"/>
      <protection/>
    </xf>
    <xf numFmtId="201" fontId="53" fillId="0" borderId="16" xfId="59" applyNumberFormat="1" applyFont="1" applyFill="1" applyBorder="1" applyAlignment="1" quotePrefix="1">
      <alignment horizontal="right" vertical="center" wrapText="1"/>
    </xf>
    <xf numFmtId="184" fontId="53" fillId="0" borderId="16" xfId="0" applyNumberFormat="1" applyFont="1" applyFill="1" applyBorder="1" applyAlignment="1" quotePrefix="1">
      <alignment horizontal="right" vertical="center" wrapText="1"/>
    </xf>
    <xf numFmtId="188" fontId="53" fillId="0" borderId="15" xfId="65" applyNumberFormat="1" applyFont="1" applyFill="1" applyBorder="1" applyAlignment="1">
      <alignment horizontal="right" vertical="center" wrapText="1"/>
      <protection/>
    </xf>
    <xf numFmtId="189" fontId="53" fillId="0" borderId="15" xfId="65" applyNumberFormat="1" applyFont="1" applyFill="1" applyBorder="1" applyAlignment="1">
      <alignment horizontal="right" vertical="center" wrapText="1"/>
      <protection/>
    </xf>
    <xf numFmtId="184" fontId="53" fillId="0" borderId="16" xfId="0" applyNumberFormat="1" applyFont="1" applyFill="1" applyBorder="1" applyAlignment="1">
      <alignment horizontal="right" vertical="center" wrapText="1"/>
    </xf>
    <xf numFmtId="188" fontId="52" fillId="0" borderId="15" xfId="65" applyNumberFormat="1" applyFont="1" applyFill="1" applyBorder="1" applyAlignment="1">
      <alignment vertical="center" wrapText="1"/>
      <protection/>
    </xf>
    <xf numFmtId="0" fontId="52" fillId="0" borderId="15" xfId="65" applyNumberFormat="1" applyFont="1" applyFill="1" applyBorder="1" applyAlignment="1">
      <alignment horizontal="center" vertical="center" wrapText="1"/>
      <protection/>
    </xf>
    <xf numFmtId="205" fontId="52" fillId="0" borderId="16" xfId="49" applyNumberFormat="1" applyFont="1" applyFill="1" applyBorder="1" applyAlignment="1">
      <alignment horizontal="right" vertical="center" wrapText="1"/>
    </xf>
    <xf numFmtId="201" fontId="52" fillId="0" borderId="16" xfId="59" applyNumberFormat="1" applyFont="1" applyFill="1" applyBorder="1" applyAlignment="1">
      <alignment horizontal="right" vertical="center" wrapText="1"/>
    </xf>
    <xf numFmtId="189" fontId="52" fillId="0" borderId="15" xfId="49" applyNumberFormat="1" applyFont="1" applyFill="1" applyBorder="1" applyAlignment="1">
      <alignment horizontal="center" vertical="center"/>
    </xf>
    <xf numFmtId="0" fontId="51" fillId="0" borderId="15" xfId="0" applyNumberFormat="1" applyFont="1" applyFill="1" applyBorder="1" applyAlignment="1">
      <alignment vertical="center"/>
    </xf>
    <xf numFmtId="189" fontId="52" fillId="0" borderId="15" xfId="65" applyNumberFormat="1" applyFont="1" applyFill="1" applyBorder="1" applyAlignment="1">
      <alignment vertical="center" wrapText="1"/>
      <protection/>
    </xf>
    <xf numFmtId="184" fontId="52" fillId="0" borderId="16" xfId="0" applyNumberFormat="1" applyFont="1" applyFill="1" applyBorder="1" applyAlignment="1">
      <alignment horizontal="right" vertical="center" wrapText="1"/>
    </xf>
    <xf numFmtId="0" fontId="51" fillId="34" borderId="22" xfId="0" applyNumberFormat="1" applyFont="1" applyFill="1" applyBorder="1" applyAlignment="1" quotePrefix="1">
      <alignment horizontal="center" vertical="center" wrapText="1"/>
    </xf>
    <xf numFmtId="187" fontId="51" fillId="34" borderId="16" xfId="0" applyNumberFormat="1" applyFont="1" applyFill="1" applyBorder="1" applyAlignment="1" quotePrefix="1">
      <alignment horizontal="center" vertical="center" wrapText="1"/>
    </xf>
    <xf numFmtId="187" fontId="51" fillId="0" borderId="18" xfId="0" applyNumberFormat="1" applyFont="1" applyFill="1" applyBorder="1" applyAlignment="1" quotePrefix="1">
      <alignment horizontal="center" vertical="center" wrapText="1"/>
    </xf>
    <xf numFmtId="49" fontId="5" fillId="0" borderId="15" xfId="65" applyNumberFormat="1" applyFont="1" applyFill="1" applyBorder="1" applyAlignment="1">
      <alignment horizontal="center" vertical="center" wrapText="1" shrinkToFit="1"/>
      <protection/>
    </xf>
    <xf numFmtId="49" fontId="52" fillId="0" borderId="16" xfId="0" applyNumberFormat="1" applyFont="1" applyFill="1" applyBorder="1" applyAlignment="1">
      <alignment horizontal="center" vertical="center" wrapText="1"/>
    </xf>
    <xf numFmtId="0" fontId="51" fillId="0" borderId="23" xfId="0" applyFont="1" applyBorder="1" applyAlignment="1">
      <alignment horizontal="justify" vertical="center" wrapText="1"/>
    </xf>
    <xf numFmtId="0" fontId="51" fillId="0" borderId="24" xfId="0" applyFont="1" applyBorder="1" applyAlignment="1">
      <alignment horizontal="justify"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34" xfId="0" applyFont="1" applyBorder="1" applyAlignment="1">
      <alignment horizontal="justify" vertical="center" wrapText="1"/>
    </xf>
    <xf numFmtId="0" fontId="51" fillId="0" borderId="35" xfId="0" applyFont="1" applyBorder="1" applyAlignment="1">
      <alignment horizontal="left" vertical="center" shrinkToFit="1"/>
    </xf>
    <xf numFmtId="0" fontId="51" fillId="0" borderId="36" xfId="0" applyFont="1" applyBorder="1" applyAlignment="1">
      <alignment horizontal="justify" vertical="center" wrapText="1"/>
    </xf>
    <xf numFmtId="0" fontId="51" fillId="0" borderId="14" xfId="0" applyFont="1" applyBorder="1" applyAlignment="1">
      <alignment horizontal="justify" vertical="center" wrapText="1"/>
    </xf>
    <xf numFmtId="0" fontId="51" fillId="0" borderId="37" xfId="0" applyFont="1" applyBorder="1" applyAlignment="1">
      <alignment horizontal="justify" vertical="center" wrapText="1"/>
    </xf>
    <xf numFmtId="0" fontId="51" fillId="0" borderId="10" xfId="0" applyFont="1" applyBorder="1" applyAlignment="1">
      <alignment horizontal="justify" vertical="center" wrapText="1"/>
    </xf>
    <xf numFmtId="0" fontId="51" fillId="0" borderId="0" xfId="0" applyFont="1" applyAlignment="1">
      <alignment horizontal="left" vertical="center"/>
    </xf>
    <xf numFmtId="0" fontId="51" fillId="0" borderId="0" xfId="0" applyFont="1" applyAlignment="1">
      <alignment horizontal="center" vertical="center"/>
    </xf>
    <xf numFmtId="0" fontId="51" fillId="0" borderId="11" xfId="0" applyFont="1" applyBorder="1" applyAlignment="1">
      <alignment horizontal="left" vertical="center"/>
    </xf>
    <xf numFmtId="0" fontId="51" fillId="0" borderId="11" xfId="0" applyFont="1" applyBorder="1" applyAlignment="1">
      <alignment horizontal="right" vertical="center"/>
    </xf>
    <xf numFmtId="0" fontId="51" fillId="0" borderId="3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39" xfId="0" applyFont="1" applyBorder="1" applyAlignment="1">
      <alignment horizontal="center" vertical="center" wrapText="1"/>
    </xf>
    <xf numFmtId="0" fontId="54" fillId="0" borderId="0" xfId="0" applyFont="1" applyAlignment="1">
      <alignment vertical="center"/>
    </xf>
    <xf numFmtId="0" fontId="51" fillId="0" borderId="40" xfId="0" applyFont="1" applyBorder="1" applyAlignment="1">
      <alignment horizontal="right" vertical="center"/>
    </xf>
    <xf numFmtId="0" fontId="51" fillId="0" borderId="0" xfId="0" applyFont="1" applyAlignment="1">
      <alignment vertical="center"/>
    </xf>
    <xf numFmtId="0" fontId="54" fillId="0" borderId="0" xfId="0" applyFont="1" applyAlignment="1">
      <alignment horizontal="left" vertical="center" wrapText="1"/>
    </xf>
    <xf numFmtId="0" fontId="54" fillId="0" borderId="0" xfId="0" applyFont="1" applyAlignment="1">
      <alignment horizontal="left" vertical="center"/>
    </xf>
    <xf numFmtId="0" fontId="51" fillId="0" borderId="0" xfId="0" applyFont="1" applyFill="1" applyAlignment="1">
      <alignment horizontal="center" vertical="center"/>
    </xf>
    <xf numFmtId="0" fontId="54" fillId="0" borderId="0" xfId="0" applyFont="1" applyFill="1" applyAlignment="1">
      <alignment vertical="center"/>
    </xf>
    <xf numFmtId="0" fontId="51" fillId="0" borderId="40" xfId="0" applyFont="1" applyFill="1" applyBorder="1" applyAlignment="1">
      <alignment horizontal="right" vertical="center"/>
    </xf>
    <xf numFmtId="0" fontId="52" fillId="0" borderId="40" xfId="0" applyFont="1" applyBorder="1" applyAlignment="1">
      <alignment horizontal="right" vertical="center"/>
    </xf>
    <xf numFmtId="0" fontId="59" fillId="0" borderId="0" xfId="0" applyFont="1" applyAlignment="1">
      <alignment horizontal="center" vertical="center"/>
    </xf>
    <xf numFmtId="0" fontId="54" fillId="0" borderId="0" xfId="0" applyFont="1" applyBorder="1" applyAlignment="1">
      <alignment horizontal="left" vertical="center"/>
    </xf>
    <xf numFmtId="0" fontId="52" fillId="0" borderId="40" xfId="0" applyFont="1" applyFill="1" applyBorder="1" applyAlignment="1">
      <alignment horizontal="right" vertical="center"/>
    </xf>
    <xf numFmtId="0" fontId="54" fillId="0" borderId="0" xfId="0" applyFont="1" applyFill="1" applyAlignment="1">
      <alignment horizontal="center" vertical="center"/>
    </xf>
    <xf numFmtId="0" fontId="51" fillId="0" borderId="0" xfId="0" applyFont="1" applyFill="1" applyAlignment="1">
      <alignment vertical="center"/>
    </xf>
    <xf numFmtId="0" fontId="54" fillId="0" borderId="0" xfId="0" applyFont="1" applyFill="1" applyAlignment="1">
      <alignment horizontal="left" vertical="center" wrapText="1"/>
    </xf>
    <xf numFmtId="0" fontId="54" fillId="0" borderId="0" xfId="0" applyFont="1" applyFill="1" applyAlignment="1">
      <alignment horizontal="left" vertical="center"/>
    </xf>
    <xf numFmtId="0" fontId="54" fillId="0" borderId="0" xfId="0" applyFont="1" applyFill="1" applyAlignment="1">
      <alignment vertical="center" wrapText="1"/>
    </xf>
    <xf numFmtId="0" fontId="52" fillId="0" borderId="0"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5</xdr:row>
      <xdr:rowOff>514350</xdr:rowOff>
    </xdr:from>
    <xdr:to>
      <xdr:col>6</xdr:col>
      <xdr:colOff>352425</xdr:colOff>
      <xdr:row>5</xdr:row>
      <xdr:rowOff>1171575</xdr:rowOff>
    </xdr:to>
    <xdr:sp>
      <xdr:nvSpPr>
        <xdr:cNvPr id="1" name="テキスト ボックス 2"/>
        <xdr:cNvSpPr txBox="1">
          <a:spLocks noChangeArrowheads="1"/>
        </xdr:cNvSpPr>
      </xdr:nvSpPr>
      <xdr:spPr>
        <a:xfrm>
          <a:off x="5562600" y="1895475"/>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5</xdr:row>
      <xdr:rowOff>581025</xdr:rowOff>
    </xdr:from>
    <xdr:to>
      <xdr:col>6</xdr:col>
      <xdr:colOff>609600</xdr:colOff>
      <xdr:row>5</xdr:row>
      <xdr:rowOff>1228725</xdr:rowOff>
    </xdr:to>
    <xdr:sp>
      <xdr:nvSpPr>
        <xdr:cNvPr id="1" name="テキスト ボックス 1"/>
        <xdr:cNvSpPr txBox="1">
          <a:spLocks noChangeArrowheads="1"/>
        </xdr:cNvSpPr>
      </xdr:nvSpPr>
      <xdr:spPr>
        <a:xfrm>
          <a:off x="3067050" y="1962150"/>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ahon1601\&#20250;&#35336;&#35506;\&#12304;&#31532;&#65301;&#20837;&#26413;&#31561;&#30435;&#35222;&#21729;&#20250;&#31574;&#23450;&#12305;\R&#65297;&#24180;&#24230;\&#31532;3&#22238;\02_&#27178;&#27996;\02_&#22238;&#22577;\&#12304;&#27178;&#27996;&#12305;&#31532;3&#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2019年10月1日～2019年12月31日）</v>
          </cell>
        </row>
      </sheetData>
      <sheetData sheetId="2">
        <row r="3">
          <cell r="F3" t="str">
            <v>（審議対象期間　2019年10月1日～2019年12月31日）</v>
          </cell>
        </row>
      </sheetData>
      <sheetData sheetId="3">
        <row r="4">
          <cell r="A4" t="str">
            <v>（部局名：横浜税関）</v>
          </cell>
          <cell r="F4" t="str">
            <v>（審議対象期間　2019年10月1日～2019年12月31日）</v>
          </cell>
        </row>
      </sheetData>
      <sheetData sheetId="4">
        <row r="4">
          <cell r="A4" t="str">
            <v>（部局名：横浜税関）</v>
          </cell>
        </row>
      </sheetData>
      <sheetData sheetId="5">
        <row r="4">
          <cell r="A4" t="str">
            <v>（部局名：横浜税関）</v>
          </cell>
          <cell r="F4" t="str">
            <v>（審議対象期間　2019年10月1日～2019年12月31日）</v>
          </cell>
        </row>
      </sheetData>
      <sheetData sheetId="6">
        <row r="4">
          <cell r="F4" t="str">
            <v>（審議対象期間　2019年10月1日～2019年12月31日）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N9" sqref="N9"/>
    </sheetView>
  </sheetViews>
  <sheetFormatPr defaultColWidth="9.00390625" defaultRowHeight="13.5"/>
  <cols>
    <col min="1" max="1" width="7.625" style="25" customWidth="1"/>
    <col min="2" max="2" width="36.125" style="25" bestFit="1" customWidth="1"/>
    <col min="3" max="3" width="26.625" style="25" customWidth="1"/>
    <col min="4" max="4" width="1.875" style="25" customWidth="1"/>
    <col min="5" max="5" width="3.50390625" style="25" customWidth="1"/>
    <col min="6" max="6" width="26.625" style="25" customWidth="1"/>
    <col min="7" max="7" width="1.875" style="25" customWidth="1"/>
    <col min="8" max="8" width="3.50390625" style="25" customWidth="1"/>
    <col min="9" max="9" width="25.875" style="25" customWidth="1"/>
    <col min="10" max="16384" width="9.00390625" style="25" customWidth="1"/>
  </cols>
  <sheetData>
    <row r="1" spans="1:2" ht="24" customHeight="1">
      <c r="A1" s="328" t="s">
        <v>32</v>
      </c>
      <c r="B1" s="328"/>
    </row>
    <row r="2" spans="1:9" ht="24" customHeight="1">
      <c r="A2" s="329" t="s">
        <v>47</v>
      </c>
      <c r="B2" s="329"/>
      <c r="C2" s="329"/>
      <c r="D2" s="329"/>
      <c r="E2" s="329"/>
      <c r="F2" s="329"/>
      <c r="G2" s="329"/>
      <c r="H2" s="329"/>
      <c r="I2" s="329"/>
    </row>
    <row r="3" spans="1:9" ht="24" customHeight="1" thickBot="1">
      <c r="A3" s="330" t="s">
        <v>52</v>
      </c>
      <c r="B3" s="330"/>
      <c r="F3" s="331" t="s">
        <v>61</v>
      </c>
      <c r="G3" s="331"/>
      <c r="H3" s="331"/>
      <c r="I3" s="331"/>
    </row>
    <row r="4" spans="1:9" ht="28.5" customHeight="1" thickBot="1">
      <c r="A4" s="332" t="s">
        <v>48</v>
      </c>
      <c r="B4" s="333"/>
      <c r="C4" s="332" t="s">
        <v>49</v>
      </c>
      <c r="D4" s="334"/>
      <c r="E4" s="333"/>
      <c r="F4" s="332" t="s">
        <v>34</v>
      </c>
      <c r="G4" s="334"/>
      <c r="H4" s="333"/>
      <c r="I4" s="23" t="s">
        <v>35</v>
      </c>
    </row>
    <row r="5" spans="1:9" ht="24" customHeight="1">
      <c r="A5" s="324" t="s">
        <v>36</v>
      </c>
      <c r="B5" s="325"/>
      <c r="C5" s="26">
        <f>'東京総括表（様式１）'!C5+'横浜総括表（様式１）'!C5</f>
        <v>54</v>
      </c>
      <c r="D5" s="1"/>
      <c r="E5" s="2" t="s">
        <v>50</v>
      </c>
      <c r="F5" s="26">
        <f>'東京総括表（様式１）'!F5+'横浜総括表（様式１）'!F5</f>
        <v>23</v>
      </c>
      <c r="G5" s="1"/>
      <c r="H5" s="2" t="s">
        <v>50</v>
      </c>
      <c r="I5" s="322"/>
    </row>
    <row r="6" spans="1:9" ht="24" customHeight="1">
      <c r="A6" s="326" t="s">
        <v>37</v>
      </c>
      <c r="B6" s="327"/>
      <c r="C6" s="3"/>
      <c r="D6" s="1"/>
      <c r="E6" s="2"/>
      <c r="F6" s="3"/>
      <c r="G6" s="1"/>
      <c r="H6" s="2"/>
      <c r="I6" s="311"/>
    </row>
    <row r="7" spans="1:9" ht="24" customHeight="1">
      <c r="A7" s="326" t="s">
        <v>38</v>
      </c>
      <c r="B7" s="327"/>
      <c r="C7" s="26">
        <f>'東京総括表（様式１）'!C7+'横浜総括表（様式１）'!C7</f>
        <v>4</v>
      </c>
      <c r="D7" s="1"/>
      <c r="E7" s="2" t="s">
        <v>50</v>
      </c>
      <c r="F7" s="26">
        <f>'東京総括表（様式１）'!F7+'横浜総括表（様式１）'!F7</f>
        <v>2</v>
      </c>
      <c r="G7" s="1"/>
      <c r="H7" s="2" t="s">
        <v>50</v>
      </c>
      <c r="I7" s="311"/>
    </row>
    <row r="8" spans="1:9" ht="24" customHeight="1">
      <c r="A8" s="326" t="s">
        <v>39</v>
      </c>
      <c r="B8" s="327"/>
      <c r="C8" s="26">
        <f>'東京総括表（様式１）'!C8+'横浜総括表（様式１）'!C8</f>
        <v>0</v>
      </c>
      <c r="D8" s="1"/>
      <c r="E8" s="2" t="s">
        <v>50</v>
      </c>
      <c r="F8" s="26">
        <f>'東京総括表（様式１）'!F8+'横浜総括表（様式１）'!F8</f>
        <v>0</v>
      </c>
      <c r="G8" s="1"/>
      <c r="H8" s="2" t="s">
        <v>50</v>
      </c>
      <c r="I8" s="311"/>
    </row>
    <row r="9" spans="1:9" ht="24" customHeight="1">
      <c r="A9" s="326" t="s">
        <v>40</v>
      </c>
      <c r="B9" s="327"/>
      <c r="C9" s="26">
        <f>'東京総括表（様式１）'!C9+'横浜総括表（様式１）'!C9</f>
        <v>39</v>
      </c>
      <c r="D9" s="1"/>
      <c r="E9" s="2" t="s">
        <v>50</v>
      </c>
      <c r="F9" s="26">
        <f>'東京総括表（様式１）'!F9+'横浜総括表（様式１）'!F9</f>
        <v>11</v>
      </c>
      <c r="G9" s="1"/>
      <c r="H9" s="2" t="s">
        <v>50</v>
      </c>
      <c r="I9" s="311"/>
    </row>
    <row r="10" spans="1:9" ht="24" customHeight="1">
      <c r="A10" s="326" t="s">
        <v>41</v>
      </c>
      <c r="B10" s="327"/>
      <c r="C10" s="26">
        <f>'東京総括表（様式１）'!C10+'横浜総括表（様式１）'!C10</f>
        <v>11</v>
      </c>
      <c r="D10" s="1"/>
      <c r="E10" s="2" t="s">
        <v>50</v>
      </c>
      <c r="F10" s="26">
        <f>'東京総括表（様式１）'!F10+'横浜総括表（様式１）'!F10</f>
        <v>10</v>
      </c>
      <c r="G10" s="1"/>
      <c r="H10" s="2" t="s">
        <v>50</v>
      </c>
      <c r="I10" s="311"/>
    </row>
    <row r="11" spans="1:9" ht="24" customHeight="1" thickBot="1">
      <c r="A11" s="326"/>
      <c r="B11" s="327"/>
      <c r="C11" s="4"/>
      <c r="D11" s="5"/>
      <c r="E11" s="6"/>
      <c r="F11" s="4"/>
      <c r="G11" s="5"/>
      <c r="H11" s="6"/>
      <c r="I11" s="312"/>
    </row>
    <row r="12" spans="1:9" ht="24" customHeight="1">
      <c r="A12" s="311"/>
      <c r="B12" s="24" t="s">
        <v>42</v>
      </c>
      <c r="C12" s="26">
        <f>'東京総括表（様式１）'!C12+'横浜総括表（様式１）'!C12</f>
        <v>23</v>
      </c>
      <c r="D12" s="1"/>
      <c r="E12" s="2" t="s">
        <v>50</v>
      </c>
      <c r="F12" s="313"/>
      <c r="G12" s="314"/>
      <c r="H12" s="315"/>
      <c r="I12" s="322"/>
    </row>
    <row r="13" spans="1:9" ht="24" customHeight="1">
      <c r="A13" s="311"/>
      <c r="B13" s="22" t="s">
        <v>37</v>
      </c>
      <c r="C13" s="3"/>
      <c r="D13" s="1"/>
      <c r="E13" s="2"/>
      <c r="F13" s="316"/>
      <c r="G13" s="317"/>
      <c r="H13" s="318"/>
      <c r="I13" s="311"/>
    </row>
    <row r="14" spans="1:9" ht="24" customHeight="1">
      <c r="A14" s="311"/>
      <c r="B14" s="22" t="s">
        <v>43</v>
      </c>
      <c r="C14" s="26">
        <f>'東京総括表（様式１）'!C14+'横浜総括表（様式１）'!C14</f>
        <v>11</v>
      </c>
      <c r="D14" s="1"/>
      <c r="E14" s="2" t="s">
        <v>50</v>
      </c>
      <c r="F14" s="316"/>
      <c r="G14" s="317"/>
      <c r="H14" s="318"/>
      <c r="I14" s="311"/>
    </row>
    <row r="15" spans="1:9" ht="24" customHeight="1">
      <c r="A15" s="311"/>
      <c r="B15" s="22" t="s">
        <v>44</v>
      </c>
      <c r="C15" s="26">
        <f>'東京総括表（様式１）'!C15+'横浜総括表（様式１）'!C15</f>
        <v>2</v>
      </c>
      <c r="D15" s="1"/>
      <c r="E15" s="2" t="s">
        <v>50</v>
      </c>
      <c r="F15" s="316"/>
      <c r="G15" s="317"/>
      <c r="H15" s="318"/>
      <c r="I15" s="311"/>
    </row>
    <row r="16" spans="1:9" ht="24" customHeight="1">
      <c r="A16" s="311"/>
      <c r="B16" s="22" t="s">
        <v>45</v>
      </c>
      <c r="C16" s="26">
        <f>'東京総括表（様式１）'!C16+'横浜総括表（様式１）'!C16</f>
        <v>9</v>
      </c>
      <c r="D16" s="1"/>
      <c r="E16" s="2" t="s">
        <v>50</v>
      </c>
      <c r="F16" s="316"/>
      <c r="G16" s="317"/>
      <c r="H16" s="318"/>
      <c r="I16" s="311"/>
    </row>
    <row r="17" spans="1:9" ht="24" customHeight="1">
      <c r="A17" s="311"/>
      <c r="B17" s="22" t="s">
        <v>46</v>
      </c>
      <c r="C17" s="26">
        <f>'東京総括表（様式１）'!C17+'横浜総括表（様式１）'!C17</f>
        <v>1</v>
      </c>
      <c r="D17" s="1"/>
      <c r="E17" s="2" t="s">
        <v>50</v>
      </c>
      <c r="F17" s="316"/>
      <c r="G17" s="317"/>
      <c r="H17" s="318"/>
      <c r="I17" s="311"/>
    </row>
    <row r="18" spans="1:9" ht="24" customHeight="1">
      <c r="A18" s="311"/>
      <c r="B18" s="7"/>
      <c r="C18" s="8"/>
      <c r="D18" s="1"/>
      <c r="E18" s="2"/>
      <c r="F18" s="316"/>
      <c r="G18" s="317"/>
      <c r="H18" s="318"/>
      <c r="I18" s="311"/>
    </row>
    <row r="19" spans="1:9" ht="24" customHeight="1">
      <c r="A19" s="311"/>
      <c r="B19" s="7"/>
      <c r="C19" s="8"/>
      <c r="D19" s="1"/>
      <c r="E19" s="2"/>
      <c r="F19" s="316"/>
      <c r="G19" s="317"/>
      <c r="H19" s="318"/>
      <c r="I19" s="311"/>
    </row>
    <row r="20" spans="1:9" ht="24" customHeight="1">
      <c r="A20" s="311"/>
      <c r="B20" s="7"/>
      <c r="C20" s="8"/>
      <c r="D20" s="1"/>
      <c r="E20" s="2"/>
      <c r="F20" s="316"/>
      <c r="G20" s="317"/>
      <c r="H20" s="318"/>
      <c r="I20" s="311"/>
    </row>
    <row r="21" spans="1:9" ht="24" customHeight="1" thickBot="1">
      <c r="A21" s="312"/>
      <c r="B21" s="9"/>
      <c r="C21" s="4"/>
      <c r="D21" s="5"/>
      <c r="E21" s="6"/>
      <c r="F21" s="319"/>
      <c r="G21" s="320"/>
      <c r="H21" s="321"/>
      <c r="I21" s="312"/>
    </row>
    <row r="22" spans="1:9" ht="24" customHeight="1">
      <c r="A22" s="323" t="s">
        <v>55</v>
      </c>
      <c r="B22" s="323"/>
      <c r="C22" s="323"/>
      <c r="D22" s="323"/>
      <c r="E22" s="323"/>
      <c r="F22" s="323"/>
      <c r="G22" s="323"/>
      <c r="H22" s="323"/>
      <c r="I22" s="323"/>
    </row>
    <row r="23" ht="13.5">
      <c r="A23" s="27"/>
    </row>
    <row r="24" ht="13.5">
      <c r="A24" s="27"/>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G12" sqref="G12"/>
    </sheetView>
  </sheetViews>
  <sheetFormatPr defaultColWidth="9.00390625" defaultRowHeight="13.5"/>
  <cols>
    <col min="1" max="1" width="25.625" style="11" customWidth="1"/>
    <col min="2" max="2" width="27.25390625" style="202" customWidth="1"/>
    <col min="3" max="3" width="14.375" style="11" customWidth="1"/>
    <col min="4" max="5" width="16.125" style="11" customWidth="1"/>
    <col min="6" max="6" width="23.25390625" style="11" customWidth="1"/>
    <col min="7" max="7" width="12.625" style="11" customWidth="1"/>
    <col min="8" max="8" width="12.625" style="202" customWidth="1"/>
    <col min="9" max="9" width="8.00390625" style="202" customWidth="1"/>
    <col min="10" max="10" width="6.50390625" style="11" bestFit="1" customWidth="1"/>
    <col min="11" max="11" width="6.50390625" style="11" customWidth="1"/>
    <col min="12" max="12" width="13.75390625" style="11" customWidth="1"/>
    <col min="13" max="16384" width="9.00390625" style="11" customWidth="1"/>
  </cols>
  <sheetData>
    <row r="1" ht="13.5">
      <c r="A1" s="10" t="s">
        <v>26</v>
      </c>
    </row>
    <row r="2" spans="1:12" ht="13.5">
      <c r="A2" s="329" t="s">
        <v>27</v>
      </c>
      <c r="B2" s="329"/>
      <c r="C2" s="329"/>
      <c r="D2" s="329"/>
      <c r="E2" s="329"/>
      <c r="F2" s="329"/>
      <c r="G2" s="329"/>
      <c r="H2" s="329"/>
      <c r="I2" s="329"/>
      <c r="J2" s="329"/>
      <c r="K2" s="329"/>
      <c r="L2" s="329"/>
    </row>
    <row r="4" spans="1:12" ht="21" customHeight="1">
      <c r="A4" s="10" t="str">
        <f>'[10]横浜別記様式 2（競争入札（公共工事））'!A4</f>
        <v>（部局名：横浜税関）</v>
      </c>
      <c r="B4" s="231"/>
      <c r="C4" s="10"/>
      <c r="D4" s="10"/>
      <c r="E4" s="10"/>
      <c r="F4" s="343" t="str">
        <f>'[10]横浜別記様式 2（競争入札（公共工事））'!F4:K4</f>
        <v>（審議対象期間　2019年10月1日～2019年12月31日）</v>
      </c>
      <c r="G4" s="343"/>
      <c r="H4" s="343"/>
      <c r="I4" s="343"/>
      <c r="J4" s="343"/>
      <c r="K4" s="343"/>
      <c r="L4" s="343"/>
    </row>
    <row r="5" spans="1:12" s="13" customFormat="1" ht="47.25" customHeight="1">
      <c r="A5" s="41" t="s">
        <v>25</v>
      </c>
      <c r="B5" s="41" t="s">
        <v>2</v>
      </c>
      <c r="C5" s="41" t="s">
        <v>5</v>
      </c>
      <c r="D5" s="41" t="s">
        <v>7</v>
      </c>
      <c r="E5" s="41" t="s">
        <v>60</v>
      </c>
      <c r="F5" s="41" t="s">
        <v>30</v>
      </c>
      <c r="G5" s="41" t="s">
        <v>8</v>
      </c>
      <c r="H5" s="41" t="s">
        <v>3</v>
      </c>
      <c r="I5" s="41" t="s">
        <v>9</v>
      </c>
      <c r="J5" s="41" t="s">
        <v>56</v>
      </c>
      <c r="K5" s="41" t="s">
        <v>31</v>
      </c>
      <c r="L5" s="41" t="s">
        <v>4</v>
      </c>
    </row>
    <row r="6" spans="1:12" s="28" customFormat="1" ht="141" customHeight="1">
      <c r="A6" s="232"/>
      <c r="B6" s="233"/>
      <c r="C6" s="234"/>
      <c r="D6" s="232"/>
      <c r="E6" s="232"/>
      <c r="F6" s="235"/>
      <c r="G6" s="236"/>
      <c r="H6" s="237"/>
      <c r="I6" s="238"/>
      <c r="J6" s="234"/>
      <c r="K6" s="234"/>
      <c r="L6" s="239"/>
    </row>
    <row r="7" spans="1:12" s="28" customFormat="1" ht="141" customHeight="1" hidden="1">
      <c r="A7" s="232"/>
      <c r="B7" s="240"/>
      <c r="C7" s="234"/>
      <c r="D7" s="232"/>
      <c r="E7" s="232"/>
      <c r="F7" s="235"/>
      <c r="G7" s="236"/>
      <c r="H7" s="237"/>
      <c r="I7" s="238"/>
      <c r="J7" s="234"/>
      <c r="K7" s="234"/>
      <c r="L7" s="241"/>
    </row>
    <row r="8" spans="4:10" ht="13.5">
      <c r="D8" s="37"/>
      <c r="E8" s="37"/>
      <c r="J8" s="38"/>
    </row>
    <row r="9" spans="1:12" ht="25.5" customHeight="1">
      <c r="A9" s="335" t="s">
        <v>13</v>
      </c>
      <c r="B9" s="335"/>
      <c r="C9" s="335"/>
      <c r="D9" s="335"/>
      <c r="E9" s="335"/>
      <c r="F9" s="335"/>
      <c r="G9" s="335"/>
      <c r="H9" s="335"/>
      <c r="I9" s="335"/>
      <c r="J9" s="335"/>
      <c r="K9" s="335"/>
      <c r="L9" s="337"/>
    </row>
    <row r="10" spans="1:12" ht="30" customHeight="1">
      <c r="A10" s="338" t="s">
        <v>57</v>
      </c>
      <c r="B10" s="339"/>
      <c r="C10" s="339"/>
      <c r="D10" s="339"/>
      <c r="E10" s="339"/>
      <c r="F10" s="339"/>
      <c r="G10" s="339"/>
      <c r="H10" s="339"/>
      <c r="I10" s="339"/>
      <c r="J10" s="339"/>
      <c r="K10" s="339"/>
      <c r="L10" s="14"/>
    </row>
    <row r="11" spans="1:13" ht="26.25" customHeight="1">
      <c r="A11" s="14" t="s">
        <v>58</v>
      </c>
      <c r="B11" s="15"/>
      <c r="C11" s="14"/>
      <c r="D11" s="14"/>
      <c r="E11" s="14"/>
      <c r="F11" s="14"/>
      <c r="G11" s="14"/>
      <c r="H11" s="15"/>
      <c r="I11" s="15"/>
      <c r="J11" s="14"/>
      <c r="K11" s="14"/>
      <c r="L11" s="205"/>
      <c r="M11" s="204"/>
    </row>
    <row r="12" spans="1:13" ht="26.25" customHeight="1">
      <c r="A12" s="14" t="s">
        <v>59</v>
      </c>
      <c r="B12" s="15"/>
      <c r="C12" s="14"/>
      <c r="D12" s="14"/>
      <c r="E12" s="14"/>
      <c r="F12" s="14"/>
      <c r="G12" s="14"/>
      <c r="H12" s="15"/>
      <c r="I12" s="15"/>
      <c r="J12" s="14"/>
      <c r="K12" s="14"/>
      <c r="L12" s="205"/>
      <c r="M12" s="204"/>
    </row>
    <row r="14" spans="4:5" ht="13.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19"/>
  <sheetViews>
    <sheetView view="pageBreakPreview"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L10" sqref="L10"/>
    </sheetView>
  </sheetViews>
  <sheetFormatPr defaultColWidth="9.00390625" defaultRowHeight="13.5"/>
  <cols>
    <col min="1" max="1" width="28.375" style="29" customWidth="1"/>
    <col min="2" max="2" width="22.625" style="206" bestFit="1" customWidth="1"/>
    <col min="3" max="3" width="14.375" style="30" bestFit="1" customWidth="1"/>
    <col min="4" max="4" width="15.375" style="29" bestFit="1" customWidth="1"/>
    <col min="5" max="5" width="13.75390625" style="29" bestFit="1" customWidth="1"/>
    <col min="6" max="6" width="19.125" style="29" bestFit="1" customWidth="1"/>
    <col min="7" max="7" width="12.125" style="206" bestFit="1" customWidth="1"/>
    <col min="8" max="8" width="12.125" style="29" bestFit="1" customWidth="1"/>
    <col min="9" max="9" width="10.375" style="29" bestFit="1" customWidth="1"/>
    <col min="10" max="10" width="8.875" style="39" bestFit="1" customWidth="1"/>
    <col min="11" max="11" width="11.875" style="29" bestFit="1" customWidth="1"/>
    <col min="12" max="12" width="9.625" style="19" bestFit="1" customWidth="1"/>
    <col min="13" max="16384" width="9.00390625" style="11" customWidth="1"/>
  </cols>
  <sheetData>
    <row r="1" ht="13.5">
      <c r="A1" s="29" t="s">
        <v>14</v>
      </c>
    </row>
    <row r="2" spans="1:11" ht="13.5">
      <c r="A2" s="340" t="s">
        <v>11</v>
      </c>
      <c r="B2" s="340"/>
      <c r="C2" s="340"/>
      <c r="D2" s="340"/>
      <c r="E2" s="340"/>
      <c r="F2" s="340"/>
      <c r="G2" s="340"/>
      <c r="H2" s="340"/>
      <c r="I2" s="340"/>
      <c r="J2" s="340"/>
      <c r="K2" s="340"/>
    </row>
    <row r="4" spans="1:11" ht="21" customHeight="1">
      <c r="A4" s="242" t="str">
        <f>'[10]横浜別記様式 3（随意契約（公共工事））'!A4</f>
        <v>（部局名：横浜税関）</v>
      </c>
      <c r="B4" s="243"/>
      <c r="C4" s="242"/>
      <c r="D4" s="242"/>
      <c r="E4" s="242"/>
      <c r="F4" s="346" t="str">
        <f>'[10]横浜総括表（様式１）'!F3:I3</f>
        <v>（審議対象期間　2019年10月1日～2019年12月31日）</v>
      </c>
      <c r="G4" s="346"/>
      <c r="H4" s="346"/>
      <c r="I4" s="346"/>
      <c r="J4" s="346"/>
      <c r="K4" s="346"/>
    </row>
    <row r="5" spans="1:12" s="13" customFormat="1" ht="47.25" customHeight="1">
      <c r="A5" s="41" t="s">
        <v>6</v>
      </c>
      <c r="B5" s="41" t="s">
        <v>2</v>
      </c>
      <c r="C5" s="41" t="s">
        <v>5</v>
      </c>
      <c r="D5" s="41" t="s">
        <v>7</v>
      </c>
      <c r="E5" s="41" t="s">
        <v>60</v>
      </c>
      <c r="F5" s="41" t="s">
        <v>10</v>
      </c>
      <c r="G5" s="41" t="s">
        <v>8</v>
      </c>
      <c r="H5" s="41" t="s">
        <v>3</v>
      </c>
      <c r="I5" s="41" t="s">
        <v>9</v>
      </c>
      <c r="J5" s="41" t="s">
        <v>56</v>
      </c>
      <c r="K5" s="41" t="s">
        <v>4</v>
      </c>
      <c r="L5" s="83"/>
    </row>
    <row r="6" spans="1:13" s="13" customFormat="1" ht="60" customHeight="1">
      <c r="A6" s="244" t="s">
        <v>200</v>
      </c>
      <c r="B6" s="244" t="s">
        <v>201</v>
      </c>
      <c r="C6" s="245">
        <v>43756</v>
      </c>
      <c r="D6" s="244" t="s">
        <v>202</v>
      </c>
      <c r="E6" s="246">
        <v>7010001023050</v>
      </c>
      <c r="F6" s="247" t="s">
        <v>198</v>
      </c>
      <c r="G6" s="248" t="s">
        <v>203</v>
      </c>
      <c r="H6" s="249">
        <v>3558500</v>
      </c>
      <c r="I6" s="309" t="s">
        <v>78</v>
      </c>
      <c r="J6" s="251">
        <v>2</v>
      </c>
      <c r="K6" s="244"/>
      <c r="L6" s="252"/>
      <c r="M6" s="72"/>
    </row>
    <row r="7" spans="1:13" s="13" customFormat="1" ht="60" customHeight="1">
      <c r="A7" s="244" t="s">
        <v>204</v>
      </c>
      <c r="B7" s="244" t="s">
        <v>205</v>
      </c>
      <c r="C7" s="245">
        <v>43763</v>
      </c>
      <c r="D7" s="244" t="s">
        <v>206</v>
      </c>
      <c r="E7" s="246">
        <v>2020001005853</v>
      </c>
      <c r="F7" s="247" t="s">
        <v>207</v>
      </c>
      <c r="G7" s="248" t="s">
        <v>203</v>
      </c>
      <c r="H7" s="249">
        <v>4614108</v>
      </c>
      <c r="I7" s="309" t="s">
        <v>78</v>
      </c>
      <c r="J7" s="251">
        <v>2</v>
      </c>
      <c r="K7" s="244"/>
      <c r="L7" s="252"/>
      <c r="M7" s="72"/>
    </row>
    <row r="8" spans="1:13" s="13" customFormat="1" ht="60" customHeight="1">
      <c r="A8" s="244" t="s">
        <v>208</v>
      </c>
      <c r="B8" s="244" t="s">
        <v>205</v>
      </c>
      <c r="C8" s="245">
        <v>43770</v>
      </c>
      <c r="D8" s="244" t="s">
        <v>209</v>
      </c>
      <c r="E8" s="246">
        <v>3021005008115</v>
      </c>
      <c r="F8" s="247" t="s">
        <v>198</v>
      </c>
      <c r="G8" s="248" t="s">
        <v>203</v>
      </c>
      <c r="H8" s="249" t="s">
        <v>210</v>
      </c>
      <c r="I8" s="309" t="s">
        <v>78</v>
      </c>
      <c r="J8" s="251">
        <v>1</v>
      </c>
      <c r="K8" s="244" t="s">
        <v>211</v>
      </c>
      <c r="L8" s="252"/>
      <c r="M8" s="72"/>
    </row>
    <row r="9" spans="1:13" s="13" customFormat="1" ht="60" customHeight="1">
      <c r="A9" s="244" t="s">
        <v>212</v>
      </c>
      <c r="B9" s="244" t="s">
        <v>205</v>
      </c>
      <c r="C9" s="245">
        <v>43781</v>
      </c>
      <c r="D9" s="244" t="s">
        <v>213</v>
      </c>
      <c r="E9" s="246">
        <v>3012801000876</v>
      </c>
      <c r="F9" s="247" t="s">
        <v>198</v>
      </c>
      <c r="G9" s="248" t="s">
        <v>203</v>
      </c>
      <c r="H9" s="249">
        <v>1396802</v>
      </c>
      <c r="I9" s="309" t="s">
        <v>78</v>
      </c>
      <c r="J9" s="251">
        <v>3</v>
      </c>
      <c r="K9" s="244"/>
      <c r="L9" s="252"/>
      <c r="M9" s="72"/>
    </row>
    <row r="10" spans="1:13" s="13" customFormat="1" ht="60" customHeight="1">
      <c r="A10" s="244" t="s">
        <v>214</v>
      </c>
      <c r="B10" s="244" t="s">
        <v>215</v>
      </c>
      <c r="C10" s="245">
        <v>43789</v>
      </c>
      <c r="D10" s="244" t="s">
        <v>216</v>
      </c>
      <c r="E10" s="246">
        <v>2020001094731</v>
      </c>
      <c r="F10" s="247" t="s">
        <v>198</v>
      </c>
      <c r="G10" s="253">
        <v>3520000</v>
      </c>
      <c r="H10" s="249">
        <v>3069000</v>
      </c>
      <c r="I10" s="250">
        <v>0.871</v>
      </c>
      <c r="J10" s="251">
        <v>2</v>
      </c>
      <c r="K10" s="244"/>
      <c r="L10" s="252"/>
      <c r="M10" s="72"/>
    </row>
    <row r="11" spans="1:13" s="13" customFormat="1" ht="60" customHeight="1">
      <c r="A11" s="244" t="s">
        <v>217</v>
      </c>
      <c r="B11" s="244" t="s">
        <v>218</v>
      </c>
      <c r="C11" s="245">
        <v>43776</v>
      </c>
      <c r="D11" s="244" t="s">
        <v>219</v>
      </c>
      <c r="E11" s="246">
        <v>4011501003346</v>
      </c>
      <c r="F11" s="247" t="s">
        <v>220</v>
      </c>
      <c r="G11" s="248" t="s">
        <v>203</v>
      </c>
      <c r="H11" s="249">
        <v>2505021</v>
      </c>
      <c r="I11" s="309" t="s">
        <v>78</v>
      </c>
      <c r="J11" s="251">
        <v>3</v>
      </c>
      <c r="K11" s="244" t="s">
        <v>222</v>
      </c>
      <c r="L11" s="252"/>
      <c r="M11" s="72"/>
    </row>
    <row r="12" spans="1:13" s="13" customFormat="1" ht="60" customHeight="1">
      <c r="A12" s="244" t="s">
        <v>223</v>
      </c>
      <c r="B12" s="244" t="s">
        <v>205</v>
      </c>
      <c r="C12" s="245">
        <v>43812</v>
      </c>
      <c r="D12" s="244" t="s">
        <v>224</v>
      </c>
      <c r="E12" s="246">
        <v>1020005005116</v>
      </c>
      <c r="F12" s="247" t="s">
        <v>220</v>
      </c>
      <c r="G12" s="248" t="s">
        <v>225</v>
      </c>
      <c r="H12" s="249">
        <v>1208999</v>
      </c>
      <c r="I12" s="309" t="s">
        <v>78</v>
      </c>
      <c r="J12" s="251">
        <v>4</v>
      </c>
      <c r="K12" s="244"/>
      <c r="L12" s="252"/>
      <c r="M12" s="72"/>
    </row>
    <row r="13" spans="1:13" s="13" customFormat="1" ht="60" customHeight="1">
      <c r="A13" s="244" t="s">
        <v>226</v>
      </c>
      <c r="B13" s="244" t="s">
        <v>227</v>
      </c>
      <c r="C13" s="245">
        <v>43812</v>
      </c>
      <c r="D13" s="244" t="s">
        <v>228</v>
      </c>
      <c r="E13" s="246">
        <v>1040001016478</v>
      </c>
      <c r="F13" s="247" t="s">
        <v>198</v>
      </c>
      <c r="G13" s="248" t="s">
        <v>225</v>
      </c>
      <c r="H13" s="249">
        <v>898450</v>
      </c>
      <c r="I13" s="309" t="s">
        <v>78</v>
      </c>
      <c r="J13" s="251">
        <v>5</v>
      </c>
      <c r="K13" s="244" t="s">
        <v>229</v>
      </c>
      <c r="L13" s="252"/>
      <c r="M13" s="72"/>
    </row>
    <row r="14" spans="1:13" s="13" customFormat="1" ht="60" customHeight="1">
      <c r="A14" s="244" t="s">
        <v>230</v>
      </c>
      <c r="B14" s="244" t="s">
        <v>231</v>
      </c>
      <c r="C14" s="245">
        <v>43816</v>
      </c>
      <c r="D14" s="244" t="s">
        <v>232</v>
      </c>
      <c r="E14" s="246">
        <v>6010001052075</v>
      </c>
      <c r="F14" s="247" t="s">
        <v>198</v>
      </c>
      <c r="G14" s="248" t="s">
        <v>225</v>
      </c>
      <c r="H14" s="249">
        <v>2530000</v>
      </c>
      <c r="I14" s="309" t="s">
        <v>78</v>
      </c>
      <c r="J14" s="251">
        <v>1</v>
      </c>
      <c r="K14" s="244"/>
      <c r="L14" s="252"/>
      <c r="M14" s="72"/>
    </row>
    <row r="15" spans="1:13" s="13" customFormat="1" ht="60" customHeight="1">
      <c r="A15" s="244" t="s">
        <v>233</v>
      </c>
      <c r="B15" s="244" t="s">
        <v>231</v>
      </c>
      <c r="C15" s="245">
        <v>43816</v>
      </c>
      <c r="D15" s="244" t="s">
        <v>234</v>
      </c>
      <c r="E15" s="246">
        <v>3370601000838</v>
      </c>
      <c r="F15" s="247" t="s">
        <v>220</v>
      </c>
      <c r="G15" s="248" t="s">
        <v>225</v>
      </c>
      <c r="H15" s="249">
        <v>12848000</v>
      </c>
      <c r="I15" s="309" t="s">
        <v>78</v>
      </c>
      <c r="J15" s="251">
        <v>1</v>
      </c>
      <c r="K15" s="244"/>
      <c r="L15" s="252"/>
      <c r="M15" s="72"/>
    </row>
    <row r="16" spans="1:13" s="13" customFormat="1" ht="60" customHeight="1">
      <c r="A16" s="244" t="s">
        <v>235</v>
      </c>
      <c r="B16" s="244" t="s">
        <v>231</v>
      </c>
      <c r="C16" s="245">
        <v>43816</v>
      </c>
      <c r="D16" s="244" t="s">
        <v>232</v>
      </c>
      <c r="E16" s="246">
        <v>6010001052075</v>
      </c>
      <c r="F16" s="247" t="s">
        <v>220</v>
      </c>
      <c r="G16" s="248" t="s">
        <v>225</v>
      </c>
      <c r="H16" s="249">
        <v>4400000</v>
      </c>
      <c r="I16" s="309" t="s">
        <v>78</v>
      </c>
      <c r="J16" s="251">
        <v>1</v>
      </c>
      <c r="K16" s="244"/>
      <c r="L16" s="252"/>
      <c r="M16" s="72"/>
    </row>
    <row r="18" spans="1:11" ht="13.5">
      <c r="A18" s="341" t="s">
        <v>13</v>
      </c>
      <c r="B18" s="341"/>
      <c r="C18" s="341"/>
      <c r="D18" s="341"/>
      <c r="E18" s="341"/>
      <c r="F18" s="341"/>
      <c r="G18" s="341"/>
      <c r="H18" s="341"/>
      <c r="I18" s="341"/>
      <c r="J18" s="347"/>
      <c r="K18" s="341"/>
    </row>
    <row r="19" spans="1:11" ht="13.5">
      <c r="A19" s="31" t="s">
        <v>12</v>
      </c>
      <c r="B19" s="134"/>
      <c r="D19" s="31"/>
      <c r="E19" s="31"/>
      <c r="F19" s="31"/>
      <c r="G19" s="134"/>
      <c r="H19" s="31"/>
      <c r="I19" s="31"/>
      <c r="K19" s="31"/>
    </row>
  </sheetData>
  <sheetProtection/>
  <autoFilter ref="A5:L16"/>
  <mergeCells count="3">
    <mergeCell ref="A2:K2"/>
    <mergeCell ref="F4:K4"/>
    <mergeCell ref="A18:K18"/>
  </mergeCells>
  <conditionalFormatting sqref="B6:B11">
    <cfRule type="expression" priority="2" dxfId="0">
      <formula>AND(COUNTIF($AC6,"*分担契約*"),NOT(COUNTIF($D6,"*ほか*")))</formula>
    </cfRule>
  </conditionalFormatting>
  <conditionalFormatting sqref="B12:B16">
    <cfRule type="expression" priority="1" dxfId="0">
      <formula>AND(COUNTIF($AC12,"*分担契約*"),NOT(COUNTIF($D12,"*ほか*")))</formula>
    </cfRule>
  </conditionalFormatting>
  <dataValidations count="3">
    <dataValidation allowBlank="1" showInputMessage="1" sqref="H6:H16"/>
    <dataValidation errorStyle="information" type="date" allowBlank="1" showErrorMessage="1" prompt="平成30年4月1日の形式で入力する。" sqref="C6:C16">
      <formula1>43191</formula1>
      <formula2>43555</formula2>
    </dataValidation>
    <dataValidation allowBlank="1" showInputMessage="1" showErrorMessage="1" imeMode="halfAlpha" sqref="E6:E16"/>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4"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18"/>
  <sheetViews>
    <sheetView view="pageBreakPreview" zoomScaleSheetLayoutView="100" workbookViewId="0" topLeftCell="A4">
      <pane xSplit="1" ySplit="2" topLeftCell="B6" activePane="bottomRight" state="frozen"/>
      <selection pane="topLeft" activeCell="A4" sqref="A4"/>
      <selection pane="topRight" activeCell="B4" sqref="B4"/>
      <selection pane="bottomLeft" activeCell="A6" sqref="A6"/>
      <selection pane="bottomRight" activeCell="F16" sqref="F16"/>
    </sheetView>
  </sheetViews>
  <sheetFormatPr defaultColWidth="9.00390625" defaultRowHeight="13.5"/>
  <cols>
    <col min="1" max="1" width="25.25390625" style="11" customWidth="1"/>
    <col min="2" max="2" width="22.75390625" style="202" customWidth="1"/>
    <col min="3" max="3" width="16.25390625" style="11" bestFit="1" customWidth="1"/>
    <col min="4" max="4" width="26.00390625" style="11" bestFit="1" customWidth="1"/>
    <col min="5" max="5" width="14.50390625" style="11" customWidth="1"/>
    <col min="6" max="6" width="32.75390625" style="11" customWidth="1"/>
    <col min="7" max="7" width="12.625" style="202" customWidth="1"/>
    <col min="8" max="8" width="10.875" style="202" customWidth="1"/>
    <col min="9" max="9" width="8.375" style="36" customWidth="1"/>
    <col min="10" max="10" width="8.125" style="11" customWidth="1"/>
    <col min="11" max="11" width="8.00390625" style="11" customWidth="1"/>
    <col min="12" max="12" width="11.75390625" style="11" customWidth="1"/>
    <col min="13" max="14" width="9.00390625" style="202" customWidth="1"/>
    <col min="15" max="16384" width="9.00390625" style="11" customWidth="1"/>
  </cols>
  <sheetData>
    <row r="1" ht="13.5">
      <c r="A1" s="10" t="s">
        <v>28</v>
      </c>
    </row>
    <row r="2" spans="1:12" ht="13.5">
      <c r="A2" s="329" t="s">
        <v>29</v>
      </c>
      <c r="B2" s="329"/>
      <c r="C2" s="329"/>
      <c r="D2" s="329"/>
      <c r="E2" s="329"/>
      <c r="F2" s="329"/>
      <c r="G2" s="329"/>
      <c r="H2" s="329"/>
      <c r="I2" s="329"/>
      <c r="J2" s="329"/>
      <c r="K2" s="329"/>
      <c r="L2" s="329"/>
    </row>
    <row r="4" spans="1:14" ht="21" customHeight="1">
      <c r="A4" s="10" t="str">
        <f>'[10]横浜別記様式 4（競争入札（物品役務等））'!A4</f>
        <v>（部局名：横浜税関）</v>
      </c>
      <c r="B4" s="231"/>
      <c r="C4" s="10"/>
      <c r="D4" s="10"/>
      <c r="E4" s="10"/>
      <c r="F4" s="343" t="str">
        <f>'[10]横浜別記様式 4（競争入札（物品役務等））'!F4:K4</f>
        <v>（審議対象期間　2019年10月1日～2019年12月31日）</v>
      </c>
      <c r="G4" s="343"/>
      <c r="H4" s="343"/>
      <c r="I4" s="343"/>
      <c r="J4" s="343"/>
      <c r="K4" s="343"/>
      <c r="L4" s="343"/>
      <c r="M4" s="19"/>
      <c r="N4" s="19"/>
    </row>
    <row r="5" spans="1:12" s="13" customFormat="1" ht="47.25" customHeight="1">
      <c r="A5" s="41" t="s">
        <v>6</v>
      </c>
      <c r="B5" s="41" t="s">
        <v>2</v>
      </c>
      <c r="C5" s="41" t="s">
        <v>5</v>
      </c>
      <c r="D5" s="41" t="s">
        <v>7</v>
      </c>
      <c r="E5" s="41" t="s">
        <v>60</v>
      </c>
      <c r="F5" s="41" t="s">
        <v>30</v>
      </c>
      <c r="G5" s="41" t="s">
        <v>8</v>
      </c>
      <c r="H5" s="41" t="s">
        <v>3</v>
      </c>
      <c r="I5" s="42" t="s">
        <v>9</v>
      </c>
      <c r="J5" s="41" t="s">
        <v>56</v>
      </c>
      <c r="K5" s="41" t="s">
        <v>31</v>
      </c>
      <c r="L5" s="41" t="s">
        <v>4</v>
      </c>
    </row>
    <row r="6" spans="1:14" s="28" customFormat="1" ht="70.5" customHeight="1">
      <c r="A6" s="244" t="s">
        <v>236</v>
      </c>
      <c r="B6" s="244" t="s">
        <v>201</v>
      </c>
      <c r="C6" s="245">
        <v>43769</v>
      </c>
      <c r="D6" s="244" t="s">
        <v>237</v>
      </c>
      <c r="E6" s="246">
        <v>3020001036162</v>
      </c>
      <c r="F6" s="254" t="s">
        <v>238</v>
      </c>
      <c r="G6" s="255" t="s">
        <v>239</v>
      </c>
      <c r="H6" s="249">
        <v>10426900</v>
      </c>
      <c r="I6" s="310" t="s">
        <v>78</v>
      </c>
      <c r="J6" s="257">
        <v>1</v>
      </c>
      <c r="K6" s="256" t="s">
        <v>240</v>
      </c>
      <c r="L6" s="258"/>
      <c r="M6" s="252"/>
      <c r="N6" s="259"/>
    </row>
    <row r="7" spans="1:14" s="28" customFormat="1" ht="70.5" customHeight="1">
      <c r="A7" s="244" t="s">
        <v>241</v>
      </c>
      <c r="B7" s="244" t="s">
        <v>205</v>
      </c>
      <c r="C7" s="245">
        <v>43797</v>
      </c>
      <c r="D7" s="244" t="s">
        <v>242</v>
      </c>
      <c r="E7" s="246">
        <v>7010401022924</v>
      </c>
      <c r="F7" s="254" t="s">
        <v>238</v>
      </c>
      <c r="G7" s="255" t="s">
        <v>243</v>
      </c>
      <c r="H7" s="249">
        <v>9326680</v>
      </c>
      <c r="I7" s="310" t="s">
        <v>78</v>
      </c>
      <c r="J7" s="257">
        <v>1</v>
      </c>
      <c r="K7" s="256" t="s">
        <v>221</v>
      </c>
      <c r="L7" s="260"/>
      <c r="M7" s="252"/>
      <c r="N7" s="259"/>
    </row>
    <row r="8" spans="1:14" s="28" customFormat="1" ht="70.5" customHeight="1">
      <c r="A8" s="244" t="s">
        <v>244</v>
      </c>
      <c r="B8" s="244" t="s">
        <v>205</v>
      </c>
      <c r="C8" s="245">
        <v>43797</v>
      </c>
      <c r="D8" s="244" t="s">
        <v>245</v>
      </c>
      <c r="E8" s="246" t="s">
        <v>246</v>
      </c>
      <c r="F8" s="254" t="s">
        <v>247</v>
      </c>
      <c r="G8" s="255" t="s">
        <v>243</v>
      </c>
      <c r="H8" s="249">
        <v>12292500</v>
      </c>
      <c r="I8" s="310" t="s">
        <v>78</v>
      </c>
      <c r="J8" s="257">
        <v>1</v>
      </c>
      <c r="K8" s="256" t="s">
        <v>221</v>
      </c>
      <c r="L8" s="260"/>
      <c r="M8" s="252"/>
      <c r="N8" s="259"/>
    </row>
    <row r="9" spans="1:14" s="28" customFormat="1" ht="70.5" customHeight="1">
      <c r="A9" s="244" t="s">
        <v>248</v>
      </c>
      <c r="B9" s="244" t="s">
        <v>205</v>
      </c>
      <c r="C9" s="245">
        <v>43797</v>
      </c>
      <c r="D9" s="244" t="s">
        <v>249</v>
      </c>
      <c r="E9" s="246">
        <v>3020001036162</v>
      </c>
      <c r="F9" s="254" t="s">
        <v>250</v>
      </c>
      <c r="G9" s="255" t="s">
        <v>225</v>
      </c>
      <c r="H9" s="249">
        <v>13431660</v>
      </c>
      <c r="I9" s="310" t="s">
        <v>78</v>
      </c>
      <c r="J9" s="257">
        <v>1</v>
      </c>
      <c r="K9" s="256" t="s">
        <v>251</v>
      </c>
      <c r="L9" s="260"/>
      <c r="M9" s="252"/>
      <c r="N9" s="259"/>
    </row>
    <row r="10" spans="1:14" s="28" customFormat="1" ht="70.5" customHeight="1" hidden="1">
      <c r="A10" s="261"/>
      <c r="B10" s="262"/>
      <c r="C10" s="263"/>
      <c r="D10" s="264"/>
      <c r="E10" s="265"/>
      <c r="F10" s="266"/>
      <c r="G10" s="228"/>
      <c r="H10" s="267"/>
      <c r="I10" s="268"/>
      <c r="J10" s="269"/>
      <c r="K10" s="270"/>
      <c r="L10" s="271"/>
      <c r="M10" s="13"/>
      <c r="N10" s="259"/>
    </row>
    <row r="11" spans="1:14" s="28" customFormat="1" ht="90" customHeight="1" hidden="1">
      <c r="A11" s="261"/>
      <c r="B11" s="262"/>
      <c r="C11" s="263"/>
      <c r="D11" s="264"/>
      <c r="E11" s="272"/>
      <c r="F11" s="266"/>
      <c r="G11" s="274"/>
      <c r="H11" s="273"/>
      <c r="I11" s="268"/>
      <c r="J11" s="269"/>
      <c r="K11" s="270"/>
      <c r="L11" s="271"/>
      <c r="M11" s="13"/>
      <c r="N11" s="259"/>
    </row>
    <row r="12" spans="2:14" s="29" customFormat="1" ht="13.5">
      <c r="B12" s="206"/>
      <c r="D12" s="37"/>
      <c r="E12" s="37"/>
      <c r="G12" s="206"/>
      <c r="H12" s="206"/>
      <c r="I12" s="276"/>
      <c r="J12" s="38"/>
      <c r="M12" s="206"/>
      <c r="N12" s="206"/>
    </row>
    <row r="13" spans="1:14" s="29" customFormat="1" ht="25.5" customHeight="1">
      <c r="A13" s="341" t="s">
        <v>13</v>
      </c>
      <c r="B13" s="341"/>
      <c r="C13" s="341"/>
      <c r="D13" s="341"/>
      <c r="E13" s="341"/>
      <c r="F13" s="341"/>
      <c r="G13" s="341"/>
      <c r="H13" s="341"/>
      <c r="I13" s="341"/>
      <c r="J13" s="341"/>
      <c r="K13" s="341"/>
      <c r="L13" s="348"/>
      <c r="M13" s="206"/>
      <c r="N13" s="206"/>
    </row>
    <row r="14" spans="1:14" s="29" customFormat="1" ht="31.5" customHeight="1">
      <c r="A14" s="349" t="s">
        <v>57</v>
      </c>
      <c r="B14" s="350"/>
      <c r="C14" s="350"/>
      <c r="D14" s="350"/>
      <c r="E14" s="350"/>
      <c r="F14" s="350"/>
      <c r="G14" s="350"/>
      <c r="H14" s="350"/>
      <c r="I14" s="350"/>
      <c r="J14" s="350"/>
      <c r="K14" s="350"/>
      <c r="L14" s="31"/>
      <c r="M14" s="206"/>
      <c r="N14" s="206"/>
    </row>
    <row r="15" spans="1:14" s="29" customFormat="1" ht="26.25" customHeight="1">
      <c r="A15" s="351" t="s">
        <v>252</v>
      </c>
      <c r="B15" s="351"/>
      <c r="C15" s="351"/>
      <c r="D15" s="351"/>
      <c r="E15" s="351"/>
      <c r="F15" s="351"/>
      <c r="G15" s="351"/>
      <c r="H15" s="351"/>
      <c r="I15" s="351"/>
      <c r="J15" s="351"/>
      <c r="K15" s="351"/>
      <c r="L15" s="277"/>
      <c r="M15" s="206"/>
      <c r="N15" s="206"/>
    </row>
    <row r="16" spans="1:14" s="29" customFormat="1" ht="26.25" customHeight="1">
      <c r="A16" s="31" t="s">
        <v>59</v>
      </c>
      <c r="B16" s="134"/>
      <c r="C16" s="31"/>
      <c r="D16" s="31"/>
      <c r="E16" s="31"/>
      <c r="F16" s="31"/>
      <c r="G16" s="134"/>
      <c r="H16" s="134"/>
      <c r="I16" s="278"/>
      <c r="J16" s="31"/>
      <c r="K16" s="31"/>
      <c r="L16" s="277"/>
      <c r="M16" s="206"/>
      <c r="N16" s="206"/>
    </row>
    <row r="17" spans="2:14" s="29" customFormat="1" ht="13.5">
      <c r="B17" s="206"/>
      <c r="G17" s="206"/>
      <c r="H17" s="206"/>
      <c r="I17" s="276"/>
      <c r="J17" s="31"/>
      <c r="M17" s="206"/>
      <c r="N17" s="206"/>
    </row>
    <row r="18" spans="2:14" s="29" customFormat="1" ht="13.5">
      <c r="B18" s="206"/>
      <c r="D18" s="31"/>
      <c r="E18" s="31"/>
      <c r="G18" s="206"/>
      <c r="H18" s="206"/>
      <c r="I18" s="276"/>
      <c r="M18" s="206"/>
      <c r="N18" s="206"/>
    </row>
  </sheetData>
  <sheetProtection/>
  <autoFilter ref="A5:N11"/>
  <mergeCells count="5">
    <mergeCell ref="A2:L2"/>
    <mergeCell ref="F4:L4"/>
    <mergeCell ref="A13:L13"/>
    <mergeCell ref="A14:K14"/>
    <mergeCell ref="A15:K15"/>
  </mergeCells>
  <conditionalFormatting sqref="F11">
    <cfRule type="expression" priority="19" dxfId="0">
      <formula>AND(COUNTIF($N11,"*随意契約（企画競争無し）*"),$AD11="")</formula>
    </cfRule>
  </conditionalFormatting>
  <conditionalFormatting sqref="F10">
    <cfRule type="expression" priority="18" dxfId="0">
      <formula>AND(COUNTIF($N10,"*随意契約（企画競争無し）*"),$AD10="")</formula>
    </cfRule>
  </conditionalFormatting>
  <conditionalFormatting sqref="B6:B9">
    <cfRule type="expression" priority="1" dxfId="0">
      <formula>AND(COUNTIF($AC6,"*分担契約*"),NOT(COUNTIF($D6,"*ほか*")))</formula>
    </cfRule>
  </conditionalFormatting>
  <dataValidations count="3">
    <dataValidation allowBlank="1" showInputMessage="1" sqref="H6:H9"/>
    <dataValidation allowBlank="1" showInputMessage="1" showErrorMessage="1" imeMode="halfAlpha" sqref="E6:E9"/>
    <dataValidation errorStyle="information" type="date" allowBlank="1" showErrorMessage="1" prompt="平成30年4月1日の形式で入力する。" sqref="C6:C9">
      <formula1>43191</formula1>
      <formula2>43555</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4"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93"/>
  <sheetViews>
    <sheetView view="pageBreakPreview" zoomScaleNormal="90"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J7" sqref="J7"/>
    </sheetView>
  </sheetViews>
  <sheetFormatPr defaultColWidth="9.00390625" defaultRowHeight="13.5"/>
  <cols>
    <col min="1" max="1" width="30.875" style="202" customWidth="1"/>
    <col min="2" max="2" width="18.00390625" style="11" bestFit="1" customWidth="1"/>
    <col min="3" max="3" width="21.125" style="11" customWidth="1"/>
    <col min="4" max="4" width="15.125" style="11" customWidth="1"/>
    <col min="5" max="5" width="15.25390625" style="11" customWidth="1"/>
    <col min="6" max="6" width="17.625" style="202" customWidth="1"/>
    <col min="7" max="7" width="17.625" style="16" customWidth="1"/>
    <col min="8" max="8" width="9.00390625" style="202" customWidth="1"/>
    <col min="9" max="9" width="6.25390625" style="17" customWidth="1"/>
    <col min="10" max="10" width="54.875" style="279" customWidth="1"/>
    <col min="11" max="11" width="11.125" style="231" customWidth="1"/>
    <col min="12" max="16384" width="9.00390625" style="11" customWidth="1"/>
  </cols>
  <sheetData>
    <row r="1" ht="27" customHeight="1">
      <c r="A1" s="11" t="s">
        <v>16</v>
      </c>
    </row>
    <row r="2" spans="1:10" ht="21" customHeight="1">
      <c r="A2" s="344" t="s">
        <v>17</v>
      </c>
      <c r="B2" s="344"/>
      <c r="C2" s="344"/>
      <c r="D2" s="344"/>
      <c r="E2" s="344"/>
      <c r="F2" s="344"/>
      <c r="G2" s="344"/>
      <c r="H2" s="344"/>
      <c r="I2" s="344"/>
      <c r="J2" s="344"/>
    </row>
    <row r="3" spans="1:11" s="18" customFormat="1" ht="21" customHeight="1">
      <c r="A3" s="352" t="s">
        <v>190</v>
      </c>
      <c r="B3" s="352"/>
      <c r="C3" s="280"/>
      <c r="D3" s="280"/>
      <c r="E3" s="280"/>
      <c r="F3" s="343" t="str">
        <f>'[10]横浜別記様式 5（随意契約（物品役務等））'!F4:L4</f>
        <v>（審議対象期間　2019年10月1日～2019年12月31日）</v>
      </c>
      <c r="G3" s="343"/>
      <c r="H3" s="343"/>
      <c r="I3" s="343"/>
      <c r="J3" s="343"/>
      <c r="K3" s="280"/>
    </row>
    <row r="4" spans="1:11" s="13" customFormat="1" ht="69" customHeight="1">
      <c r="A4" s="41" t="s">
        <v>18</v>
      </c>
      <c r="B4" s="41" t="s">
        <v>5</v>
      </c>
      <c r="C4" s="41" t="s">
        <v>19</v>
      </c>
      <c r="D4" s="41" t="s">
        <v>60</v>
      </c>
      <c r="E4" s="41" t="s">
        <v>20</v>
      </c>
      <c r="F4" s="41" t="s">
        <v>253</v>
      </c>
      <c r="G4" s="43" t="s">
        <v>254</v>
      </c>
      <c r="H4" s="41" t="s">
        <v>21</v>
      </c>
      <c r="I4" s="44" t="s">
        <v>22</v>
      </c>
      <c r="J4" s="44" t="s">
        <v>0</v>
      </c>
      <c r="K4" s="83"/>
    </row>
    <row r="5" spans="1:11" s="13" customFormat="1" ht="70.5" customHeight="1">
      <c r="A5" s="219" t="s">
        <v>193</v>
      </c>
      <c r="B5" s="221">
        <v>43811</v>
      </c>
      <c r="C5" s="220" t="s">
        <v>196</v>
      </c>
      <c r="D5" s="222">
        <v>9020001010681</v>
      </c>
      <c r="E5" s="223" t="s">
        <v>198</v>
      </c>
      <c r="F5" s="224">
        <v>3617949</v>
      </c>
      <c r="G5" s="224">
        <v>3190000</v>
      </c>
      <c r="H5" s="225">
        <v>0.881</v>
      </c>
      <c r="I5" s="226">
        <v>1</v>
      </c>
      <c r="J5" s="227" t="s">
        <v>255</v>
      </c>
      <c r="K5" s="83"/>
    </row>
    <row r="6" spans="1:11" s="13" customFormat="1" ht="70.5" customHeight="1">
      <c r="A6" s="244" t="s">
        <v>208</v>
      </c>
      <c r="B6" s="245">
        <v>43770</v>
      </c>
      <c r="C6" s="244" t="s">
        <v>209</v>
      </c>
      <c r="D6" s="281">
        <v>3021005008115</v>
      </c>
      <c r="E6" s="247" t="s">
        <v>198</v>
      </c>
      <c r="F6" s="248" t="s">
        <v>203</v>
      </c>
      <c r="G6" s="249" t="s">
        <v>210</v>
      </c>
      <c r="H6" s="250" t="s">
        <v>78</v>
      </c>
      <c r="I6" s="251">
        <v>1</v>
      </c>
      <c r="J6" s="244" t="s">
        <v>256</v>
      </c>
      <c r="K6" s="282"/>
    </row>
    <row r="7" spans="1:11" s="12" customFormat="1" ht="70.5" customHeight="1">
      <c r="A7" s="244" t="s">
        <v>230</v>
      </c>
      <c r="B7" s="245">
        <v>43816</v>
      </c>
      <c r="C7" s="244" t="s">
        <v>232</v>
      </c>
      <c r="D7" s="246">
        <v>6010001052075</v>
      </c>
      <c r="E7" s="247" t="s">
        <v>257</v>
      </c>
      <c r="F7" s="248" t="s">
        <v>203</v>
      </c>
      <c r="G7" s="249">
        <v>2530000</v>
      </c>
      <c r="H7" s="250" t="s">
        <v>78</v>
      </c>
      <c r="I7" s="251">
        <v>1</v>
      </c>
      <c r="J7" s="244" t="s">
        <v>258</v>
      </c>
      <c r="K7" s="282"/>
    </row>
    <row r="8" spans="1:11" s="12" customFormat="1" ht="70.5" customHeight="1">
      <c r="A8" s="244" t="s">
        <v>233</v>
      </c>
      <c r="B8" s="245">
        <v>43816</v>
      </c>
      <c r="C8" s="244" t="s">
        <v>234</v>
      </c>
      <c r="D8" s="246">
        <v>3370601000838</v>
      </c>
      <c r="E8" s="247" t="s">
        <v>257</v>
      </c>
      <c r="F8" s="248" t="s">
        <v>259</v>
      </c>
      <c r="G8" s="249">
        <v>12848000</v>
      </c>
      <c r="H8" s="250" t="s">
        <v>78</v>
      </c>
      <c r="I8" s="251">
        <v>1</v>
      </c>
      <c r="J8" s="244" t="s">
        <v>258</v>
      </c>
      <c r="K8" s="282"/>
    </row>
    <row r="9" spans="1:11" s="12" customFormat="1" ht="70.5" customHeight="1">
      <c r="A9" s="244" t="s">
        <v>235</v>
      </c>
      <c r="B9" s="245">
        <v>43816</v>
      </c>
      <c r="C9" s="244" t="s">
        <v>232</v>
      </c>
      <c r="D9" s="246">
        <v>6010001052075</v>
      </c>
      <c r="E9" s="247" t="s">
        <v>257</v>
      </c>
      <c r="F9" s="248" t="s">
        <v>259</v>
      </c>
      <c r="G9" s="249">
        <v>4400000</v>
      </c>
      <c r="H9" s="250" t="s">
        <v>78</v>
      </c>
      <c r="I9" s="251">
        <v>1</v>
      </c>
      <c r="J9" s="244" t="s">
        <v>255</v>
      </c>
      <c r="K9" s="282"/>
    </row>
    <row r="10" spans="1:11" s="12" customFormat="1" ht="70.5" customHeight="1">
      <c r="A10" s="244" t="s">
        <v>236</v>
      </c>
      <c r="B10" s="245">
        <v>43769</v>
      </c>
      <c r="C10" s="244" t="s">
        <v>237</v>
      </c>
      <c r="D10" s="246">
        <v>3020001036162</v>
      </c>
      <c r="E10" s="283" t="s">
        <v>260</v>
      </c>
      <c r="F10" s="255" t="s">
        <v>259</v>
      </c>
      <c r="G10" s="249">
        <v>10426900</v>
      </c>
      <c r="H10" s="250" t="s">
        <v>78</v>
      </c>
      <c r="I10" s="257">
        <v>1</v>
      </c>
      <c r="J10" s="284" t="s">
        <v>261</v>
      </c>
      <c r="K10" s="282"/>
    </row>
    <row r="11" spans="1:11" s="12" customFormat="1" ht="70.5" customHeight="1">
      <c r="A11" s="244" t="s">
        <v>241</v>
      </c>
      <c r="B11" s="245">
        <v>43797</v>
      </c>
      <c r="C11" s="244" t="s">
        <v>242</v>
      </c>
      <c r="D11" s="281">
        <v>7010401022924</v>
      </c>
      <c r="E11" s="283" t="s">
        <v>260</v>
      </c>
      <c r="F11" s="255" t="s">
        <v>203</v>
      </c>
      <c r="G11" s="249">
        <v>9326680</v>
      </c>
      <c r="H11" s="250" t="s">
        <v>78</v>
      </c>
      <c r="I11" s="257">
        <v>1</v>
      </c>
      <c r="J11" s="284" t="s">
        <v>262</v>
      </c>
      <c r="K11" s="282"/>
    </row>
    <row r="12" spans="1:11" s="12" customFormat="1" ht="70.5" customHeight="1">
      <c r="A12" s="244" t="s">
        <v>244</v>
      </c>
      <c r="B12" s="245">
        <v>43797</v>
      </c>
      <c r="C12" s="244" t="s">
        <v>245</v>
      </c>
      <c r="D12" s="281" t="s">
        <v>246</v>
      </c>
      <c r="E12" s="283" t="s">
        <v>263</v>
      </c>
      <c r="F12" s="255" t="s">
        <v>203</v>
      </c>
      <c r="G12" s="249">
        <v>12292500</v>
      </c>
      <c r="H12" s="250" t="s">
        <v>78</v>
      </c>
      <c r="I12" s="257">
        <v>1</v>
      </c>
      <c r="J12" s="284" t="s">
        <v>264</v>
      </c>
      <c r="K12" s="282"/>
    </row>
    <row r="13" spans="1:11" s="12" customFormat="1" ht="70.5" customHeight="1">
      <c r="A13" s="244" t="s">
        <v>248</v>
      </c>
      <c r="B13" s="245">
        <v>43797</v>
      </c>
      <c r="C13" s="244" t="s">
        <v>249</v>
      </c>
      <c r="D13" s="281">
        <v>3020001036162</v>
      </c>
      <c r="E13" s="283" t="s">
        <v>263</v>
      </c>
      <c r="F13" s="255" t="s">
        <v>225</v>
      </c>
      <c r="G13" s="249">
        <v>13431660</v>
      </c>
      <c r="H13" s="250" t="s">
        <v>78</v>
      </c>
      <c r="I13" s="257">
        <v>1</v>
      </c>
      <c r="J13" s="284" t="s">
        <v>265</v>
      </c>
      <c r="K13" s="282"/>
    </row>
    <row r="14" spans="1:11" s="13" customFormat="1" ht="70.5" customHeight="1">
      <c r="A14" s="261"/>
      <c r="B14" s="263"/>
      <c r="C14" s="266"/>
      <c r="D14" s="285"/>
      <c r="E14" s="286"/>
      <c r="F14" s="287"/>
      <c r="G14" s="288"/>
      <c r="H14" s="268"/>
      <c r="I14" s="269"/>
      <c r="J14" s="275"/>
      <c r="K14" s="83"/>
    </row>
    <row r="15" spans="1:11" s="13" customFormat="1" ht="70.5" customHeight="1">
      <c r="A15" s="261"/>
      <c r="B15" s="263"/>
      <c r="C15" s="266"/>
      <c r="D15" s="285"/>
      <c r="E15" s="286"/>
      <c r="F15" s="287"/>
      <c r="G15" s="288"/>
      <c r="H15" s="268"/>
      <c r="I15" s="269"/>
      <c r="J15" s="275"/>
      <c r="K15" s="83"/>
    </row>
    <row r="16" spans="1:11" s="12" customFormat="1" ht="70.5" customHeight="1">
      <c r="A16" s="289"/>
      <c r="B16" s="290"/>
      <c r="C16" s="262"/>
      <c r="D16" s="285"/>
      <c r="E16" s="286"/>
      <c r="F16" s="287"/>
      <c r="G16" s="273"/>
      <c r="H16" s="268"/>
      <c r="I16" s="269"/>
      <c r="J16" s="291"/>
      <c r="K16" s="83"/>
    </row>
    <row r="17" spans="1:11" s="12" customFormat="1" ht="70.5" customHeight="1">
      <c r="A17" s="289"/>
      <c r="B17" s="290"/>
      <c r="C17" s="262"/>
      <c r="D17" s="292"/>
      <c r="E17" s="286"/>
      <c r="F17" s="287"/>
      <c r="G17" s="293"/>
      <c r="H17" s="268"/>
      <c r="I17" s="269"/>
      <c r="J17" s="291"/>
      <c r="K17" s="83"/>
    </row>
    <row r="18" spans="1:11" s="12" customFormat="1" ht="70.5" customHeight="1">
      <c r="A18" s="289"/>
      <c r="B18" s="290"/>
      <c r="C18" s="262"/>
      <c r="D18" s="292"/>
      <c r="E18" s="286"/>
      <c r="F18" s="287"/>
      <c r="G18" s="288"/>
      <c r="H18" s="268"/>
      <c r="I18" s="269"/>
      <c r="J18" s="291"/>
      <c r="K18" s="83"/>
    </row>
    <row r="19" spans="1:11" s="12" customFormat="1" ht="70.5" customHeight="1">
      <c r="A19" s="289"/>
      <c r="B19" s="290"/>
      <c r="C19" s="262"/>
      <c r="D19" s="292"/>
      <c r="E19" s="286"/>
      <c r="F19" s="287"/>
      <c r="G19" s="288"/>
      <c r="H19" s="268"/>
      <c r="I19" s="269"/>
      <c r="J19" s="291"/>
      <c r="K19" s="83"/>
    </row>
    <row r="20" spans="1:11" s="12" customFormat="1" ht="70.5" customHeight="1">
      <c r="A20" s="289"/>
      <c r="B20" s="290"/>
      <c r="C20" s="262"/>
      <c r="D20" s="285"/>
      <c r="E20" s="286"/>
      <c r="F20" s="287"/>
      <c r="G20" s="294"/>
      <c r="H20" s="268"/>
      <c r="I20" s="269"/>
      <c r="J20" s="291"/>
      <c r="K20" s="83"/>
    </row>
    <row r="21" spans="1:11" s="12" customFormat="1" ht="70.5" customHeight="1">
      <c r="A21" s="289"/>
      <c r="B21" s="290"/>
      <c r="C21" s="262"/>
      <c r="D21" s="292"/>
      <c r="E21" s="286"/>
      <c r="F21" s="287"/>
      <c r="G21" s="288"/>
      <c r="H21" s="268"/>
      <c r="I21" s="269"/>
      <c r="J21" s="291"/>
      <c r="K21" s="83"/>
    </row>
    <row r="22" spans="1:11" s="12" customFormat="1" ht="70.5" customHeight="1">
      <c r="A22" s="289"/>
      <c r="B22" s="290"/>
      <c r="C22" s="262"/>
      <c r="D22" s="295"/>
      <c r="E22" s="286"/>
      <c r="F22" s="287"/>
      <c r="G22" s="288"/>
      <c r="H22" s="268"/>
      <c r="I22" s="269"/>
      <c r="J22" s="291"/>
      <c r="K22" s="83"/>
    </row>
    <row r="23" spans="1:11" s="12" customFormat="1" ht="70.5" customHeight="1">
      <c r="A23" s="289"/>
      <c r="B23" s="290"/>
      <c r="C23" s="262"/>
      <c r="D23" s="295"/>
      <c r="E23" s="286"/>
      <c r="F23" s="287"/>
      <c r="G23" s="288"/>
      <c r="H23" s="268"/>
      <c r="I23" s="269"/>
      <c r="J23" s="291"/>
      <c r="K23" s="83"/>
    </row>
    <row r="24" spans="1:11" s="12" customFormat="1" ht="70.5" customHeight="1">
      <c r="A24" s="289"/>
      <c r="B24" s="290"/>
      <c r="C24" s="262"/>
      <c r="D24" s="296"/>
      <c r="E24" s="286"/>
      <c r="F24" s="287"/>
      <c r="G24" s="297"/>
      <c r="H24" s="268"/>
      <c r="I24" s="269"/>
      <c r="J24" s="291"/>
      <c r="K24" s="83"/>
    </row>
    <row r="25" spans="1:11" ht="70.5" customHeight="1">
      <c r="A25" s="289"/>
      <c r="B25" s="290"/>
      <c r="C25" s="262"/>
      <c r="D25" s="298"/>
      <c r="E25" s="299"/>
      <c r="F25" s="300"/>
      <c r="G25" s="301"/>
      <c r="H25" s="225"/>
      <c r="I25" s="302"/>
      <c r="J25" s="303"/>
      <c r="K25" s="83"/>
    </row>
    <row r="26" spans="1:11" ht="70.5" customHeight="1">
      <c r="A26" s="289"/>
      <c r="B26" s="290"/>
      <c r="C26" s="262"/>
      <c r="D26" s="298"/>
      <c r="E26" s="299"/>
      <c r="F26" s="300"/>
      <c r="G26" s="301"/>
      <c r="H26" s="225"/>
      <c r="I26" s="302"/>
      <c r="J26" s="303"/>
      <c r="K26" s="83"/>
    </row>
    <row r="27" spans="1:11" ht="70.5" customHeight="1">
      <c r="A27" s="289"/>
      <c r="B27" s="290"/>
      <c r="C27" s="262"/>
      <c r="D27" s="298"/>
      <c r="E27" s="299"/>
      <c r="F27" s="300"/>
      <c r="G27" s="301"/>
      <c r="H27" s="225"/>
      <c r="I27" s="302"/>
      <c r="J27" s="303"/>
      <c r="K27" s="83"/>
    </row>
    <row r="28" spans="1:11" ht="70.5" customHeight="1">
      <c r="A28" s="289"/>
      <c r="B28" s="290"/>
      <c r="C28" s="262"/>
      <c r="D28" s="304"/>
      <c r="E28" s="299"/>
      <c r="F28" s="300"/>
      <c r="G28" s="305"/>
      <c r="H28" s="225"/>
      <c r="I28" s="302"/>
      <c r="J28" s="303"/>
      <c r="K28" s="83"/>
    </row>
    <row r="29" spans="1:11" ht="70.5" customHeight="1">
      <c r="A29" s="289"/>
      <c r="B29" s="290"/>
      <c r="C29" s="262"/>
      <c r="D29" s="298"/>
      <c r="E29" s="299"/>
      <c r="F29" s="300"/>
      <c r="G29" s="301"/>
      <c r="H29" s="225"/>
      <c r="I29" s="302"/>
      <c r="J29" s="303"/>
      <c r="K29" s="83"/>
    </row>
    <row r="30" spans="1:11" ht="70.5" customHeight="1">
      <c r="A30" s="289"/>
      <c r="B30" s="290"/>
      <c r="C30" s="262"/>
      <c r="D30" s="298"/>
      <c r="E30" s="299"/>
      <c r="F30" s="300"/>
      <c r="G30" s="301"/>
      <c r="H30" s="225"/>
      <c r="I30" s="302"/>
      <c r="J30" s="303"/>
      <c r="K30" s="83"/>
    </row>
    <row r="31" spans="1:11" ht="70.5" customHeight="1">
      <c r="A31" s="289"/>
      <c r="B31" s="290"/>
      <c r="C31" s="262"/>
      <c r="D31" s="298"/>
      <c r="E31" s="299"/>
      <c r="F31" s="300"/>
      <c r="G31" s="301"/>
      <c r="H31" s="225"/>
      <c r="I31" s="302"/>
      <c r="J31" s="303"/>
      <c r="K31" s="83"/>
    </row>
    <row r="32" spans="1:11" ht="70.5" customHeight="1">
      <c r="A32" s="289"/>
      <c r="B32" s="290"/>
      <c r="C32" s="262"/>
      <c r="D32" s="304"/>
      <c r="E32" s="299"/>
      <c r="F32" s="300"/>
      <c r="G32" s="305"/>
      <c r="H32" s="225"/>
      <c r="I32" s="302"/>
      <c r="J32" s="303"/>
      <c r="K32" s="83"/>
    </row>
    <row r="33" spans="1:11" ht="70.5" customHeight="1">
      <c r="A33" s="289"/>
      <c r="B33" s="290"/>
      <c r="C33" s="262"/>
      <c r="D33" s="298"/>
      <c r="E33" s="299"/>
      <c r="F33" s="300"/>
      <c r="G33" s="301"/>
      <c r="H33" s="225"/>
      <c r="I33" s="302"/>
      <c r="J33" s="303"/>
      <c r="K33" s="83"/>
    </row>
    <row r="34" spans="1:11" ht="70.5" customHeight="1">
      <c r="A34" s="289"/>
      <c r="B34" s="290"/>
      <c r="C34" s="262"/>
      <c r="D34" s="298"/>
      <c r="E34" s="299"/>
      <c r="F34" s="300"/>
      <c r="G34" s="301"/>
      <c r="H34" s="225"/>
      <c r="I34" s="302"/>
      <c r="J34" s="303"/>
      <c r="K34" s="83"/>
    </row>
    <row r="35" spans="1:11" ht="70.5" customHeight="1">
      <c r="A35" s="289"/>
      <c r="B35" s="290"/>
      <c r="C35" s="262"/>
      <c r="D35" s="298"/>
      <c r="E35" s="299"/>
      <c r="F35" s="300"/>
      <c r="G35" s="301"/>
      <c r="H35" s="225"/>
      <c r="I35" s="302"/>
      <c r="J35" s="303"/>
      <c r="K35" s="83"/>
    </row>
    <row r="36" spans="1:11" ht="70.5" customHeight="1">
      <c r="A36" s="289"/>
      <c r="B36" s="290"/>
      <c r="C36" s="262"/>
      <c r="D36" s="304"/>
      <c r="E36" s="299"/>
      <c r="F36" s="300"/>
      <c r="G36" s="305"/>
      <c r="H36" s="225"/>
      <c r="I36" s="302"/>
      <c r="J36" s="303"/>
      <c r="K36" s="83"/>
    </row>
    <row r="37" spans="1:11" ht="70.5" customHeight="1">
      <c r="A37" s="289"/>
      <c r="B37" s="290"/>
      <c r="C37" s="262"/>
      <c r="D37" s="298"/>
      <c r="E37" s="299"/>
      <c r="F37" s="300"/>
      <c r="G37" s="301"/>
      <c r="H37" s="225"/>
      <c r="I37" s="302"/>
      <c r="J37" s="303"/>
      <c r="K37" s="83"/>
    </row>
    <row r="38" spans="1:11" ht="70.5" customHeight="1">
      <c r="A38" s="289"/>
      <c r="B38" s="290"/>
      <c r="C38" s="262"/>
      <c r="D38" s="298"/>
      <c r="E38" s="299"/>
      <c r="F38" s="300"/>
      <c r="G38" s="301"/>
      <c r="H38" s="225"/>
      <c r="I38" s="302"/>
      <c r="J38" s="303"/>
      <c r="K38" s="83"/>
    </row>
    <row r="39" spans="1:11" ht="70.5" customHeight="1">
      <c r="A39" s="289"/>
      <c r="B39" s="290"/>
      <c r="C39" s="262"/>
      <c r="D39" s="298"/>
      <c r="E39" s="299"/>
      <c r="F39" s="300"/>
      <c r="G39" s="301"/>
      <c r="H39" s="225"/>
      <c r="I39" s="302"/>
      <c r="J39" s="303"/>
      <c r="K39" s="83"/>
    </row>
    <row r="40" spans="1:11" ht="70.5" customHeight="1">
      <c r="A40" s="289"/>
      <c r="B40" s="290"/>
      <c r="C40" s="262"/>
      <c r="D40" s="304"/>
      <c r="E40" s="299"/>
      <c r="F40" s="300"/>
      <c r="G40" s="305"/>
      <c r="H40" s="225"/>
      <c r="I40" s="302"/>
      <c r="J40" s="303"/>
      <c r="K40" s="83"/>
    </row>
    <row r="41" spans="1:11" ht="70.5" customHeight="1">
      <c r="A41" s="289"/>
      <c r="B41" s="290"/>
      <c r="C41" s="262"/>
      <c r="D41" s="298"/>
      <c r="E41" s="299"/>
      <c r="F41" s="300"/>
      <c r="G41" s="301"/>
      <c r="H41" s="225"/>
      <c r="I41" s="302"/>
      <c r="J41" s="303"/>
      <c r="K41" s="83"/>
    </row>
    <row r="42" spans="1:11" ht="70.5" customHeight="1">
      <c r="A42" s="289"/>
      <c r="B42" s="290"/>
      <c r="C42" s="262"/>
      <c r="D42" s="298"/>
      <c r="E42" s="299"/>
      <c r="F42" s="300"/>
      <c r="G42" s="301"/>
      <c r="H42" s="225"/>
      <c r="I42" s="302"/>
      <c r="J42" s="303"/>
      <c r="K42" s="83"/>
    </row>
    <row r="43" spans="1:11" ht="70.5" customHeight="1">
      <c r="A43" s="289"/>
      <c r="B43" s="290"/>
      <c r="C43" s="262"/>
      <c r="D43" s="298"/>
      <c r="E43" s="299"/>
      <c r="F43" s="300"/>
      <c r="G43" s="301"/>
      <c r="H43" s="225"/>
      <c r="I43" s="302"/>
      <c r="J43" s="303"/>
      <c r="K43" s="83"/>
    </row>
    <row r="44" spans="1:11" ht="70.5" customHeight="1">
      <c r="A44" s="289"/>
      <c r="B44" s="290"/>
      <c r="C44" s="262"/>
      <c r="D44" s="304"/>
      <c r="E44" s="299"/>
      <c r="F44" s="300"/>
      <c r="G44" s="305"/>
      <c r="H44" s="225"/>
      <c r="I44" s="302"/>
      <c r="J44" s="303"/>
      <c r="K44" s="83"/>
    </row>
    <row r="45" spans="1:11" ht="70.5" customHeight="1">
      <c r="A45" s="289"/>
      <c r="B45" s="290"/>
      <c r="C45" s="262"/>
      <c r="D45" s="298"/>
      <c r="E45" s="299"/>
      <c r="F45" s="300"/>
      <c r="G45" s="301"/>
      <c r="H45" s="225"/>
      <c r="I45" s="302"/>
      <c r="J45" s="303"/>
      <c r="K45" s="83"/>
    </row>
    <row r="46" spans="1:11" ht="70.5" customHeight="1">
      <c r="A46" s="289"/>
      <c r="B46" s="290"/>
      <c r="C46" s="262"/>
      <c r="D46" s="298"/>
      <c r="E46" s="299"/>
      <c r="F46" s="300"/>
      <c r="G46" s="301"/>
      <c r="H46" s="225"/>
      <c r="I46" s="302"/>
      <c r="J46" s="303"/>
      <c r="K46" s="83"/>
    </row>
    <row r="47" spans="1:11" ht="70.5" customHeight="1">
      <c r="A47" s="289"/>
      <c r="B47" s="290"/>
      <c r="C47" s="262"/>
      <c r="D47" s="298"/>
      <c r="E47" s="299"/>
      <c r="F47" s="300"/>
      <c r="G47" s="301"/>
      <c r="H47" s="225"/>
      <c r="I47" s="302"/>
      <c r="J47" s="303"/>
      <c r="K47" s="83"/>
    </row>
    <row r="48" spans="1:11" ht="70.5" customHeight="1">
      <c r="A48" s="289"/>
      <c r="B48" s="290"/>
      <c r="C48" s="262"/>
      <c r="D48" s="304"/>
      <c r="E48" s="299"/>
      <c r="F48" s="300"/>
      <c r="G48" s="305"/>
      <c r="H48" s="225"/>
      <c r="I48" s="302"/>
      <c r="J48" s="303"/>
      <c r="K48" s="83"/>
    </row>
    <row r="49" spans="9:10" ht="13.5">
      <c r="I49" s="20"/>
      <c r="J49" s="21"/>
    </row>
    <row r="50" spans="9:10" ht="13.5">
      <c r="I50" s="20"/>
      <c r="J50" s="21"/>
    </row>
    <row r="51" spans="9:10" ht="13.5">
      <c r="I51" s="20"/>
      <c r="J51" s="21"/>
    </row>
    <row r="52" spans="9:10" ht="13.5">
      <c r="I52" s="20"/>
      <c r="J52" s="21"/>
    </row>
    <row r="53" spans="9:10" ht="13.5">
      <c r="I53" s="20"/>
      <c r="J53" s="21"/>
    </row>
    <row r="54" spans="9:10" ht="13.5">
      <c r="I54" s="20"/>
      <c r="J54" s="21"/>
    </row>
    <row r="55" spans="9:10" ht="13.5">
      <c r="I55" s="20"/>
      <c r="J55" s="21"/>
    </row>
    <row r="56" spans="9:10" ht="13.5">
      <c r="I56" s="20"/>
      <c r="J56" s="21"/>
    </row>
    <row r="57" spans="9:10" ht="13.5">
      <c r="I57" s="20"/>
      <c r="J57" s="21"/>
    </row>
    <row r="58" spans="9:10" ht="13.5">
      <c r="I58" s="20"/>
      <c r="J58" s="21"/>
    </row>
    <row r="59" spans="9:10" ht="13.5">
      <c r="I59" s="20"/>
      <c r="J59" s="21"/>
    </row>
    <row r="60" spans="9:10" ht="13.5">
      <c r="I60" s="20"/>
      <c r="J60" s="21"/>
    </row>
    <row r="61" spans="9:10" ht="13.5">
      <c r="I61" s="20"/>
      <c r="J61" s="21"/>
    </row>
    <row r="62" spans="9:10" ht="13.5">
      <c r="I62" s="20"/>
      <c r="J62" s="21"/>
    </row>
    <row r="63" spans="9:10" ht="13.5">
      <c r="I63" s="20"/>
      <c r="J63" s="21"/>
    </row>
    <row r="64" spans="9:10" ht="13.5">
      <c r="I64" s="20"/>
      <c r="J64" s="21"/>
    </row>
    <row r="65" spans="9:10" ht="13.5">
      <c r="I65" s="20"/>
      <c r="J65" s="21"/>
    </row>
    <row r="66" spans="9:10" ht="13.5">
      <c r="I66" s="20"/>
      <c r="J66" s="21"/>
    </row>
    <row r="67" spans="9:10" ht="13.5">
      <c r="I67" s="20"/>
      <c r="J67" s="21"/>
    </row>
    <row r="68" spans="9:10" ht="13.5">
      <c r="I68" s="20"/>
      <c r="J68" s="21"/>
    </row>
    <row r="69" spans="9:10" ht="13.5">
      <c r="I69" s="20"/>
      <c r="J69" s="21"/>
    </row>
    <row r="70" spans="9:10" ht="13.5">
      <c r="I70" s="20"/>
      <c r="J70" s="21"/>
    </row>
    <row r="71" spans="9:10" ht="13.5">
      <c r="I71" s="20"/>
      <c r="J71" s="21"/>
    </row>
    <row r="72" spans="9:10" ht="13.5">
      <c r="I72" s="20"/>
      <c r="J72" s="21"/>
    </row>
    <row r="73" spans="9:10" ht="13.5">
      <c r="I73" s="20"/>
      <c r="J73" s="21"/>
    </row>
    <row r="74" spans="9:10" ht="13.5">
      <c r="I74" s="20"/>
      <c r="J74" s="21"/>
    </row>
    <row r="75" spans="9:10" ht="13.5">
      <c r="I75" s="20"/>
      <c r="J75" s="21"/>
    </row>
    <row r="76" spans="9:10" ht="13.5">
      <c r="I76" s="20"/>
      <c r="J76" s="21"/>
    </row>
    <row r="77" spans="9:10" ht="13.5">
      <c r="I77" s="20"/>
      <c r="J77" s="21"/>
    </row>
    <row r="78" spans="9:10" ht="13.5">
      <c r="I78" s="20"/>
      <c r="J78" s="21"/>
    </row>
    <row r="79" spans="9:10" ht="13.5">
      <c r="I79" s="20"/>
      <c r="J79" s="21"/>
    </row>
    <row r="80" spans="9:10" ht="13.5">
      <c r="I80" s="20"/>
      <c r="J80" s="21"/>
    </row>
    <row r="81" spans="9:10" ht="13.5">
      <c r="I81" s="20"/>
      <c r="J81" s="21"/>
    </row>
    <row r="82" spans="9:10" ht="13.5">
      <c r="I82" s="20"/>
      <c r="J82" s="21"/>
    </row>
    <row r="83" spans="9:10" ht="13.5">
      <c r="I83" s="20"/>
      <c r="J83" s="21"/>
    </row>
    <row r="84" spans="9:10" ht="13.5">
      <c r="I84" s="20"/>
      <c r="J84" s="21"/>
    </row>
    <row r="85" spans="9:10" ht="13.5">
      <c r="I85" s="20"/>
      <c r="J85" s="21"/>
    </row>
    <row r="86" spans="9:10" ht="13.5">
      <c r="I86" s="20"/>
      <c r="J86" s="21"/>
    </row>
    <row r="87" spans="9:10" ht="13.5">
      <c r="I87" s="20"/>
      <c r="J87" s="21"/>
    </row>
    <row r="88" spans="9:10" ht="13.5">
      <c r="I88" s="20"/>
      <c r="J88" s="21"/>
    </row>
    <row r="89" spans="9:10" ht="13.5">
      <c r="I89" s="20"/>
      <c r="J89" s="21"/>
    </row>
    <row r="90" spans="9:10" ht="13.5">
      <c r="I90" s="20"/>
      <c r="J90" s="21"/>
    </row>
    <row r="91" spans="9:10" ht="13.5">
      <c r="I91" s="20"/>
      <c r="J91" s="21"/>
    </row>
    <row r="92" spans="9:10" ht="13.5">
      <c r="I92" s="20"/>
      <c r="J92" s="21"/>
    </row>
    <row r="93" spans="9:10" ht="13.5">
      <c r="I93" s="20"/>
      <c r="J93" s="21"/>
    </row>
  </sheetData>
  <sheetProtection/>
  <autoFilter ref="A4:K24">
    <sortState ref="A5:K93">
      <sortCondition sortBy="value" ref="B5:B93"/>
    </sortState>
  </autoFilter>
  <mergeCells count="3">
    <mergeCell ref="A2:J2"/>
    <mergeCell ref="A3:B3"/>
    <mergeCell ref="F3:J3"/>
  </mergeCells>
  <dataValidations count="4">
    <dataValidation errorStyle="information" type="date" allowBlank="1" showErrorMessage="1" prompt="平成30年4月1日の形式で入力する。" sqref="B6:B13">
      <formula1>43191</formula1>
      <formula2>43555</formula2>
    </dataValidation>
    <dataValidation allowBlank="1" showInputMessage="1" sqref="G6:G13"/>
    <dataValidation allowBlank="1" showInputMessage="1" showErrorMessage="1" imeMode="halfAlpha" sqref="D16 D48 D44 D40 D36 D32 D28 D24 D20 D6:D13"/>
    <dataValidation errorStyle="information" type="date" allowBlank="1" showInputMessage="1" showErrorMessage="1" prompt="平成27年4月1日の形式で入力する。" sqref="B14:B15 B5">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7"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B25" sqref="B25"/>
    </sheetView>
  </sheetViews>
  <sheetFormatPr defaultColWidth="9.00390625" defaultRowHeight="13.5"/>
  <cols>
    <col min="1" max="1" width="7.625" style="25" customWidth="1"/>
    <col min="2" max="2" width="36.125" style="25" bestFit="1" customWidth="1"/>
    <col min="3" max="3" width="26.625" style="25" customWidth="1"/>
    <col min="4" max="4" width="1.875" style="25" customWidth="1"/>
    <col min="5" max="5" width="3.50390625" style="25" customWidth="1"/>
    <col min="6" max="6" width="26.625" style="25" customWidth="1"/>
    <col min="7" max="7" width="1.875" style="25" customWidth="1"/>
    <col min="8" max="8" width="3.50390625" style="25" customWidth="1"/>
    <col min="9" max="9" width="25.875" style="25" customWidth="1"/>
    <col min="10" max="16384" width="9.00390625" style="25" customWidth="1"/>
  </cols>
  <sheetData>
    <row r="1" spans="1:2" ht="24" customHeight="1">
      <c r="A1" s="328" t="s">
        <v>32</v>
      </c>
      <c r="B1" s="328"/>
    </row>
    <row r="2" spans="1:9" ht="24" customHeight="1">
      <c r="A2" s="329" t="s">
        <v>47</v>
      </c>
      <c r="B2" s="329"/>
      <c r="C2" s="329"/>
      <c r="D2" s="329"/>
      <c r="E2" s="329"/>
      <c r="F2" s="329"/>
      <c r="G2" s="329"/>
      <c r="H2" s="329"/>
      <c r="I2" s="329"/>
    </row>
    <row r="3" spans="1:9" ht="24" customHeight="1" thickBot="1">
      <c r="A3" s="330" t="s">
        <v>33</v>
      </c>
      <c r="B3" s="330"/>
      <c r="F3" s="331" t="str">
        <f>'東京・横浜総括表（様式１）'!F3:I3</f>
        <v>（審議対象期間　2019年10月1日～2019年12月31日）</v>
      </c>
      <c r="G3" s="331"/>
      <c r="H3" s="331"/>
      <c r="I3" s="331"/>
    </row>
    <row r="4" spans="1:9" ht="28.5" customHeight="1" thickBot="1">
      <c r="A4" s="332" t="s">
        <v>48</v>
      </c>
      <c r="B4" s="333"/>
      <c r="C4" s="332" t="s">
        <v>49</v>
      </c>
      <c r="D4" s="334"/>
      <c r="E4" s="333"/>
      <c r="F4" s="332" t="s">
        <v>34</v>
      </c>
      <c r="G4" s="334"/>
      <c r="H4" s="333"/>
      <c r="I4" s="23" t="s">
        <v>35</v>
      </c>
    </row>
    <row r="5" spans="1:9" ht="24" customHeight="1">
      <c r="A5" s="324" t="s">
        <v>36</v>
      </c>
      <c r="B5" s="325"/>
      <c r="C5" s="26">
        <f>C7+C8+C9+C10</f>
        <v>38</v>
      </c>
      <c r="D5" s="1"/>
      <c r="E5" s="2" t="s">
        <v>50</v>
      </c>
      <c r="F5" s="26">
        <f>F7+F8+F9+F10</f>
        <v>14</v>
      </c>
      <c r="G5" s="1"/>
      <c r="H5" s="2" t="s">
        <v>50</v>
      </c>
      <c r="I5" s="322"/>
    </row>
    <row r="6" spans="1:9" ht="24" customHeight="1">
      <c r="A6" s="326" t="s">
        <v>37</v>
      </c>
      <c r="B6" s="327"/>
      <c r="C6" s="3"/>
      <c r="D6" s="1"/>
      <c r="E6" s="2"/>
      <c r="F6" s="3"/>
      <c r="G6" s="1"/>
      <c r="H6" s="2"/>
      <c r="I6" s="311"/>
    </row>
    <row r="7" spans="1:9" ht="24" customHeight="1">
      <c r="A7" s="326" t="s">
        <v>38</v>
      </c>
      <c r="B7" s="327"/>
      <c r="C7" s="26">
        <v>3</v>
      </c>
      <c r="D7" s="1"/>
      <c r="E7" s="2" t="s">
        <v>50</v>
      </c>
      <c r="F7" s="26">
        <v>1</v>
      </c>
      <c r="G7" s="1"/>
      <c r="H7" s="2" t="s">
        <v>50</v>
      </c>
      <c r="I7" s="311"/>
    </row>
    <row r="8" spans="1:9" ht="24" customHeight="1">
      <c r="A8" s="326" t="s">
        <v>39</v>
      </c>
      <c r="B8" s="327"/>
      <c r="C8" s="26">
        <v>0</v>
      </c>
      <c r="D8" s="1"/>
      <c r="E8" s="2" t="s">
        <v>50</v>
      </c>
      <c r="F8" s="26">
        <v>0</v>
      </c>
      <c r="G8" s="1"/>
      <c r="H8" s="2" t="s">
        <v>50</v>
      </c>
      <c r="I8" s="311"/>
    </row>
    <row r="9" spans="1:9" ht="24" customHeight="1">
      <c r="A9" s="326" t="s">
        <v>40</v>
      </c>
      <c r="B9" s="327"/>
      <c r="C9" s="26">
        <v>28</v>
      </c>
      <c r="D9" s="1"/>
      <c r="E9" s="2" t="s">
        <v>50</v>
      </c>
      <c r="F9" s="26">
        <v>7</v>
      </c>
      <c r="G9" s="1"/>
      <c r="H9" s="2" t="s">
        <v>50</v>
      </c>
      <c r="I9" s="311"/>
    </row>
    <row r="10" spans="1:9" ht="24" customHeight="1">
      <c r="A10" s="326" t="s">
        <v>41</v>
      </c>
      <c r="B10" s="327"/>
      <c r="C10" s="26">
        <v>7</v>
      </c>
      <c r="D10" s="1"/>
      <c r="E10" s="2" t="s">
        <v>50</v>
      </c>
      <c r="F10" s="26">
        <v>6</v>
      </c>
      <c r="G10" s="1"/>
      <c r="H10" s="2" t="s">
        <v>50</v>
      </c>
      <c r="I10" s="311"/>
    </row>
    <row r="11" spans="1:9" ht="24" customHeight="1" thickBot="1">
      <c r="A11" s="326"/>
      <c r="B11" s="327"/>
      <c r="C11" s="4"/>
      <c r="D11" s="5"/>
      <c r="E11" s="6"/>
      <c r="F11" s="4"/>
      <c r="G11" s="5"/>
      <c r="H11" s="6"/>
      <c r="I11" s="312"/>
    </row>
    <row r="12" spans="1:9" ht="24" customHeight="1">
      <c r="A12" s="311"/>
      <c r="B12" s="24" t="s">
        <v>42</v>
      </c>
      <c r="C12" s="26">
        <f>C14+C15+C16+C17</f>
        <v>14</v>
      </c>
      <c r="D12" s="1"/>
      <c r="E12" s="2" t="s">
        <v>50</v>
      </c>
      <c r="F12" s="313"/>
      <c r="G12" s="314"/>
      <c r="H12" s="315"/>
      <c r="I12" s="322"/>
    </row>
    <row r="13" spans="1:9" ht="24" customHeight="1">
      <c r="A13" s="311"/>
      <c r="B13" s="22" t="s">
        <v>37</v>
      </c>
      <c r="C13" s="3"/>
      <c r="D13" s="1"/>
      <c r="E13" s="2"/>
      <c r="F13" s="316"/>
      <c r="G13" s="317"/>
      <c r="H13" s="318"/>
      <c r="I13" s="311"/>
    </row>
    <row r="14" spans="1:9" ht="24" customHeight="1">
      <c r="A14" s="311"/>
      <c r="B14" s="22" t="s">
        <v>43</v>
      </c>
      <c r="C14" s="26">
        <v>6</v>
      </c>
      <c r="D14" s="1"/>
      <c r="E14" s="2" t="s">
        <v>50</v>
      </c>
      <c r="F14" s="316"/>
      <c r="G14" s="317"/>
      <c r="H14" s="318"/>
      <c r="I14" s="311"/>
    </row>
    <row r="15" spans="1:9" ht="24" customHeight="1">
      <c r="A15" s="311"/>
      <c r="B15" s="22" t="s">
        <v>44</v>
      </c>
      <c r="C15" s="26">
        <v>2</v>
      </c>
      <c r="D15" s="1"/>
      <c r="E15" s="2" t="s">
        <v>50</v>
      </c>
      <c r="F15" s="316"/>
      <c r="G15" s="317"/>
      <c r="H15" s="318"/>
      <c r="I15" s="311"/>
    </row>
    <row r="16" spans="1:9" ht="24" customHeight="1">
      <c r="A16" s="311"/>
      <c r="B16" s="22" t="s">
        <v>45</v>
      </c>
      <c r="C16" s="26">
        <v>5</v>
      </c>
      <c r="D16" s="1"/>
      <c r="E16" s="2" t="s">
        <v>50</v>
      </c>
      <c r="F16" s="316"/>
      <c r="G16" s="317"/>
      <c r="H16" s="318"/>
      <c r="I16" s="311"/>
    </row>
    <row r="17" spans="1:9" ht="24" customHeight="1">
      <c r="A17" s="311"/>
      <c r="B17" s="22" t="s">
        <v>53</v>
      </c>
      <c r="C17" s="26">
        <v>1</v>
      </c>
      <c r="D17" s="1"/>
      <c r="E17" s="2" t="s">
        <v>50</v>
      </c>
      <c r="F17" s="316"/>
      <c r="G17" s="317"/>
      <c r="H17" s="318"/>
      <c r="I17" s="311"/>
    </row>
    <row r="18" spans="1:9" ht="24" customHeight="1">
      <c r="A18" s="311"/>
      <c r="B18" s="7"/>
      <c r="C18" s="8"/>
      <c r="D18" s="1"/>
      <c r="E18" s="2"/>
      <c r="F18" s="316"/>
      <c r="G18" s="317"/>
      <c r="H18" s="318"/>
      <c r="I18" s="311"/>
    </row>
    <row r="19" spans="1:9" ht="24" customHeight="1">
      <c r="A19" s="311"/>
      <c r="B19" s="7"/>
      <c r="C19" s="8"/>
      <c r="D19" s="1"/>
      <c r="E19" s="2"/>
      <c r="F19" s="316"/>
      <c r="G19" s="317"/>
      <c r="H19" s="318"/>
      <c r="I19" s="311"/>
    </row>
    <row r="20" spans="1:9" ht="24" customHeight="1">
      <c r="A20" s="311"/>
      <c r="B20" s="7"/>
      <c r="C20" s="8"/>
      <c r="D20" s="1"/>
      <c r="E20" s="2"/>
      <c r="F20" s="316"/>
      <c r="G20" s="317"/>
      <c r="H20" s="318"/>
      <c r="I20" s="311"/>
    </row>
    <row r="21" spans="1:9" ht="24" customHeight="1" thickBot="1">
      <c r="A21" s="312"/>
      <c r="B21" s="9"/>
      <c r="C21" s="4"/>
      <c r="D21" s="5"/>
      <c r="E21" s="6"/>
      <c r="F21" s="319"/>
      <c r="G21" s="320"/>
      <c r="H21" s="321"/>
      <c r="I21" s="312"/>
    </row>
    <row r="22" spans="1:9" ht="24" customHeight="1">
      <c r="A22" s="323" t="s">
        <v>55</v>
      </c>
      <c r="B22" s="323"/>
      <c r="C22" s="323"/>
      <c r="D22" s="323"/>
      <c r="E22" s="323"/>
      <c r="F22" s="323"/>
      <c r="G22" s="323"/>
      <c r="H22" s="323"/>
      <c r="I22" s="323"/>
    </row>
    <row r="23" ht="13.5">
      <c r="A23" s="27"/>
    </row>
    <row r="24" ht="13.5">
      <c r="A24" s="27"/>
    </row>
  </sheetData>
  <sheetProtection/>
  <mergeCells count="19">
    <mergeCell ref="I5:I11"/>
    <mergeCell ref="A12:A21"/>
    <mergeCell ref="I12:I21"/>
    <mergeCell ref="A4:B4"/>
    <mergeCell ref="A5:B5"/>
    <mergeCell ref="A6:B6"/>
    <mergeCell ref="A7:B7"/>
    <mergeCell ref="A8:B8"/>
    <mergeCell ref="A9:B9"/>
    <mergeCell ref="A2:I2"/>
    <mergeCell ref="F3:I3"/>
    <mergeCell ref="A22:I22"/>
    <mergeCell ref="A1:B1"/>
    <mergeCell ref="A3:B3"/>
    <mergeCell ref="F12:H21"/>
    <mergeCell ref="C4:E4"/>
    <mergeCell ref="F4:H4"/>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O11"/>
  <sheetViews>
    <sheetView view="pageBreakPreview" zoomScaleSheetLayoutView="100" workbookViewId="0" topLeftCell="A1">
      <selection activeCell="P7" sqref="P7"/>
    </sheetView>
  </sheetViews>
  <sheetFormatPr defaultColWidth="9.00390625" defaultRowHeight="13.5"/>
  <cols>
    <col min="1" max="1" width="39.125" style="11" customWidth="1"/>
    <col min="2" max="2" width="27.125" style="32" customWidth="1"/>
    <col min="3" max="3" width="19.125" style="11" customWidth="1"/>
    <col min="4" max="4" width="28.375" style="11" customWidth="1"/>
    <col min="5" max="5" width="18.625" style="11" customWidth="1"/>
    <col min="6" max="6" width="18.00390625" style="11" customWidth="1"/>
    <col min="7" max="7" width="16.625" style="32" customWidth="1"/>
    <col min="8" max="8" width="16.625" style="11" customWidth="1"/>
    <col min="9" max="9" width="10.875" style="11" customWidth="1"/>
    <col min="10" max="10" width="7.625" style="11" customWidth="1"/>
    <col min="11" max="11" width="22.625" style="11" customWidth="1"/>
    <col min="12" max="13" width="9.00390625" style="11" customWidth="1"/>
    <col min="14" max="14" width="10.625" style="11" bestFit="1" customWidth="1"/>
    <col min="15" max="16384" width="9.00390625" style="11" customWidth="1"/>
  </cols>
  <sheetData>
    <row r="1" ht="13.5">
      <c r="A1" s="10" t="s">
        <v>23</v>
      </c>
    </row>
    <row r="2" spans="1:11" ht="13.5">
      <c r="A2" s="329" t="s">
        <v>24</v>
      </c>
      <c r="B2" s="329"/>
      <c r="C2" s="329"/>
      <c r="D2" s="329"/>
      <c r="E2" s="329"/>
      <c r="F2" s="329"/>
      <c r="G2" s="329"/>
      <c r="H2" s="329"/>
      <c r="I2" s="329"/>
      <c r="J2" s="329"/>
      <c r="K2" s="329"/>
    </row>
    <row r="4" spans="1:11" ht="21" customHeight="1">
      <c r="A4" s="14" t="s">
        <v>15</v>
      </c>
      <c r="F4" s="336" t="str">
        <f>'東京総括表（様式１）'!F3:I3</f>
        <v>（審議対象期間　2019年10月1日～2019年12月31日）</v>
      </c>
      <c r="G4" s="336"/>
      <c r="H4" s="336"/>
      <c r="I4" s="336"/>
      <c r="J4" s="336"/>
      <c r="K4" s="336"/>
    </row>
    <row r="5" spans="1:11" s="13" customFormat="1" ht="47.25" customHeight="1">
      <c r="A5" s="86" t="s">
        <v>25</v>
      </c>
      <c r="B5" s="86" t="s">
        <v>2</v>
      </c>
      <c r="C5" s="86" t="s">
        <v>5</v>
      </c>
      <c r="D5" s="86" t="s">
        <v>7</v>
      </c>
      <c r="E5" s="86" t="s">
        <v>60</v>
      </c>
      <c r="F5" s="86" t="s">
        <v>10</v>
      </c>
      <c r="G5" s="86" t="s">
        <v>8</v>
      </c>
      <c r="H5" s="86" t="s">
        <v>3</v>
      </c>
      <c r="I5" s="86" t="s">
        <v>9</v>
      </c>
      <c r="J5" s="86" t="s">
        <v>56</v>
      </c>
      <c r="K5" s="86" t="s">
        <v>4</v>
      </c>
    </row>
    <row r="6" spans="1:15" s="13" customFormat="1" ht="139.5" customHeight="1">
      <c r="A6" s="62" t="s">
        <v>156</v>
      </c>
      <c r="B6" s="97" t="s">
        <v>62</v>
      </c>
      <c r="C6" s="96">
        <v>43768</v>
      </c>
      <c r="D6" s="97" t="s">
        <v>157</v>
      </c>
      <c r="E6" s="90">
        <v>6010701024662</v>
      </c>
      <c r="F6" s="182" t="s">
        <v>63</v>
      </c>
      <c r="G6" s="183" t="s">
        <v>158</v>
      </c>
      <c r="H6" s="183" t="s">
        <v>159</v>
      </c>
      <c r="I6" s="184">
        <v>0.432</v>
      </c>
      <c r="J6" s="182">
        <v>1</v>
      </c>
      <c r="K6" s="88"/>
      <c r="L6" s="92"/>
      <c r="M6" s="93"/>
      <c r="N6" s="94"/>
      <c r="O6" s="92"/>
    </row>
    <row r="7" spans="1:15" s="13" customFormat="1" ht="139.5" customHeight="1">
      <c r="A7" s="179" t="s">
        <v>64</v>
      </c>
      <c r="B7" s="179" t="s">
        <v>62</v>
      </c>
      <c r="C7" s="96">
        <v>43787</v>
      </c>
      <c r="D7" s="179" t="s">
        <v>65</v>
      </c>
      <c r="E7" s="90">
        <v>7010401018749</v>
      </c>
      <c r="F7" s="182" t="s">
        <v>63</v>
      </c>
      <c r="G7" s="180" t="s">
        <v>160</v>
      </c>
      <c r="H7" s="180" t="s">
        <v>161</v>
      </c>
      <c r="I7" s="184">
        <v>0.726</v>
      </c>
      <c r="J7" s="181">
        <v>3</v>
      </c>
      <c r="K7" s="49"/>
      <c r="L7" s="92"/>
      <c r="M7" s="93"/>
      <c r="N7" s="94"/>
      <c r="O7" s="92"/>
    </row>
    <row r="8" spans="1:15" s="13" customFormat="1" ht="139.5" customHeight="1">
      <c r="A8" s="179" t="s">
        <v>162</v>
      </c>
      <c r="B8" s="179" t="s">
        <v>62</v>
      </c>
      <c r="C8" s="69">
        <v>43804</v>
      </c>
      <c r="D8" s="157" t="s">
        <v>163</v>
      </c>
      <c r="E8" s="90">
        <v>8070001007113</v>
      </c>
      <c r="F8" s="182" t="s">
        <v>63</v>
      </c>
      <c r="G8" s="180" t="s">
        <v>164</v>
      </c>
      <c r="H8" s="180" t="s">
        <v>165</v>
      </c>
      <c r="I8" s="184">
        <v>0.766</v>
      </c>
      <c r="J8" s="181">
        <v>3</v>
      </c>
      <c r="K8" s="49"/>
      <c r="L8" s="92"/>
      <c r="M8" s="93"/>
      <c r="N8" s="164"/>
      <c r="O8" s="92"/>
    </row>
    <row r="9" ht="9.75" customHeight="1"/>
    <row r="10" spans="1:11" ht="13.5">
      <c r="A10" s="335" t="s">
        <v>13</v>
      </c>
      <c r="B10" s="335"/>
      <c r="C10" s="335"/>
      <c r="D10" s="335"/>
      <c r="E10" s="335"/>
      <c r="F10" s="335"/>
      <c r="G10" s="335"/>
      <c r="H10" s="335"/>
      <c r="I10" s="335"/>
      <c r="J10" s="335"/>
      <c r="K10" s="335"/>
    </row>
    <row r="11" spans="1:11" ht="13.5">
      <c r="A11" s="14" t="s">
        <v>12</v>
      </c>
      <c r="B11" s="15"/>
      <c r="C11" s="14"/>
      <c r="D11" s="14"/>
      <c r="E11" s="14"/>
      <c r="F11" s="14"/>
      <c r="G11" s="15"/>
      <c r="H11" s="14"/>
      <c r="I11" s="14"/>
      <c r="J11" s="14"/>
      <c r="K11" s="14"/>
    </row>
  </sheetData>
  <sheetProtection/>
  <mergeCells count="3">
    <mergeCell ref="A2:K2"/>
    <mergeCell ref="A10:K10"/>
    <mergeCell ref="F4:K4"/>
  </mergeCells>
  <conditionalFormatting sqref="B6">
    <cfRule type="expression" priority="1" dxfId="0">
      <formula>AND(COUNTIF($AC6,"*分担契約*"),NOT(COUNTIF($D6,"*ほか*")))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1"/>
  <headerFooter alignWithMargins="0">
    <oddFooter>&amp;C東京-別記様式2（&amp;P/&amp;N）</oddFooter>
  </headerFooter>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N15"/>
  <sheetViews>
    <sheetView view="pageBreakPreview" zoomScaleSheetLayoutView="100" zoomScalePageLayoutView="0" workbookViewId="0" topLeftCell="A1">
      <selection activeCell="E7" sqref="E7"/>
    </sheetView>
  </sheetViews>
  <sheetFormatPr defaultColWidth="9.00390625" defaultRowHeight="13.5"/>
  <cols>
    <col min="1" max="1" width="39.125" style="11" customWidth="1"/>
    <col min="2" max="2" width="27.125" style="32"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2" customWidth="1"/>
    <col min="9" max="9" width="11.625" style="32" customWidth="1"/>
    <col min="10" max="10" width="6.50390625" style="11" bestFit="1" customWidth="1"/>
    <col min="11" max="11" width="6.50390625" style="11" customWidth="1"/>
    <col min="12" max="12" width="22.625" style="11" customWidth="1"/>
    <col min="13" max="14" width="13.50390625" style="11" customWidth="1"/>
    <col min="15" max="16384" width="9.00390625" style="11" customWidth="1"/>
  </cols>
  <sheetData>
    <row r="1" ht="13.5">
      <c r="A1" s="10" t="s">
        <v>26</v>
      </c>
    </row>
    <row r="2" spans="1:12" ht="13.5">
      <c r="A2" s="329" t="s">
        <v>27</v>
      </c>
      <c r="B2" s="329"/>
      <c r="C2" s="329"/>
      <c r="D2" s="329"/>
      <c r="E2" s="329"/>
      <c r="F2" s="329"/>
      <c r="G2" s="329"/>
      <c r="H2" s="329"/>
      <c r="I2" s="329"/>
      <c r="J2" s="329"/>
      <c r="K2" s="329"/>
      <c r="L2" s="329"/>
    </row>
    <row r="4" spans="1:12" ht="21" customHeight="1">
      <c r="A4" s="14" t="str">
        <f>'東京別記様式 2（競争入札（公共工事））'!A4</f>
        <v>（部局名：東京税関）</v>
      </c>
      <c r="F4" s="336" t="str">
        <f>'東京別記様式 2（競争入札（公共工事））'!F4:K4</f>
        <v>（審議対象期間　2019年10月1日～2019年12月31日）</v>
      </c>
      <c r="G4" s="336"/>
      <c r="H4" s="336"/>
      <c r="I4" s="336"/>
      <c r="J4" s="336"/>
      <c r="K4" s="336"/>
      <c r="L4" s="336"/>
    </row>
    <row r="5" spans="1:14" s="13" customFormat="1" ht="47.25" customHeight="1">
      <c r="A5" s="86" t="s">
        <v>25</v>
      </c>
      <c r="B5" s="86" t="s">
        <v>2</v>
      </c>
      <c r="C5" s="86" t="s">
        <v>5</v>
      </c>
      <c r="D5" s="86" t="s">
        <v>7</v>
      </c>
      <c r="E5" s="86" t="s">
        <v>60</v>
      </c>
      <c r="F5" s="86" t="s">
        <v>30</v>
      </c>
      <c r="G5" s="86" t="s">
        <v>8</v>
      </c>
      <c r="H5" s="86" t="s">
        <v>3</v>
      </c>
      <c r="I5" s="86" t="s">
        <v>9</v>
      </c>
      <c r="J5" s="86" t="s">
        <v>56</v>
      </c>
      <c r="K5" s="86" t="s">
        <v>31</v>
      </c>
      <c r="L5" s="86" t="s">
        <v>4</v>
      </c>
      <c r="M5" s="13" t="s">
        <v>51</v>
      </c>
      <c r="N5" s="13" t="s">
        <v>1</v>
      </c>
    </row>
    <row r="6" spans="1:14" s="28" customFormat="1" ht="139.5" customHeight="1">
      <c r="A6" s="102"/>
      <c r="B6" s="102"/>
      <c r="C6" s="104"/>
      <c r="D6" s="62"/>
      <c r="E6" s="103"/>
      <c r="F6" s="102"/>
      <c r="G6" s="114"/>
      <c r="H6" s="91"/>
      <c r="I6" s="50"/>
      <c r="J6" s="46"/>
      <c r="K6" s="46"/>
      <c r="L6" s="62"/>
      <c r="M6" s="74"/>
      <c r="N6" s="74"/>
    </row>
    <row r="7" spans="1:14" s="28" customFormat="1" ht="139.5" customHeight="1">
      <c r="A7" s="102"/>
      <c r="B7" s="102"/>
      <c r="C7" s="104"/>
      <c r="D7" s="62"/>
      <c r="E7" s="103"/>
      <c r="F7" s="102"/>
      <c r="G7" s="114"/>
      <c r="H7" s="91"/>
      <c r="I7" s="50"/>
      <c r="J7" s="46"/>
      <c r="K7" s="46"/>
      <c r="L7" s="62"/>
      <c r="M7" s="74"/>
      <c r="N7" s="74"/>
    </row>
    <row r="8" spans="1:14" s="28" customFormat="1" ht="139.5" customHeight="1">
      <c r="A8" s="159"/>
      <c r="B8" s="159"/>
      <c r="C8" s="160"/>
      <c r="D8" s="62"/>
      <c r="E8" s="161"/>
      <c r="F8" s="159"/>
      <c r="G8" s="162"/>
      <c r="H8" s="91"/>
      <c r="I8" s="163"/>
      <c r="J8" s="46"/>
      <c r="K8" s="46"/>
      <c r="L8" s="62"/>
      <c r="M8" s="74"/>
      <c r="N8" s="74"/>
    </row>
    <row r="9" spans="4:10" ht="13.5">
      <c r="D9" s="37"/>
      <c r="E9" s="37"/>
      <c r="I9" s="98"/>
      <c r="J9" s="38"/>
    </row>
    <row r="10" spans="1:12" ht="25.5" customHeight="1">
      <c r="A10" s="335" t="s">
        <v>13</v>
      </c>
      <c r="B10" s="335"/>
      <c r="C10" s="335"/>
      <c r="D10" s="335"/>
      <c r="E10" s="335"/>
      <c r="F10" s="335"/>
      <c r="G10" s="335"/>
      <c r="H10" s="335"/>
      <c r="I10" s="335"/>
      <c r="J10" s="335"/>
      <c r="K10" s="335"/>
      <c r="L10" s="337"/>
    </row>
    <row r="11" spans="1:12" ht="30" customHeight="1">
      <c r="A11" s="338" t="s">
        <v>57</v>
      </c>
      <c r="B11" s="339"/>
      <c r="C11" s="339"/>
      <c r="D11" s="339"/>
      <c r="E11" s="339"/>
      <c r="F11" s="339"/>
      <c r="G11" s="339"/>
      <c r="H11" s="339"/>
      <c r="I11" s="339"/>
      <c r="J11" s="339"/>
      <c r="K11" s="339"/>
      <c r="L11" s="14"/>
    </row>
    <row r="12" spans="1:13" ht="26.25" customHeight="1">
      <c r="A12" s="14" t="s">
        <v>58</v>
      </c>
      <c r="B12" s="15"/>
      <c r="C12" s="14"/>
      <c r="D12" s="14"/>
      <c r="E12" s="14"/>
      <c r="F12" s="14"/>
      <c r="G12" s="14"/>
      <c r="H12" s="15"/>
      <c r="I12" s="15"/>
      <c r="J12" s="14"/>
      <c r="K12" s="14"/>
      <c r="L12" s="34"/>
      <c r="M12" s="33"/>
    </row>
    <row r="13" spans="1:13" ht="26.25" customHeight="1">
      <c r="A13" s="14" t="s">
        <v>59</v>
      </c>
      <c r="B13" s="15"/>
      <c r="C13" s="14"/>
      <c r="D13" s="14"/>
      <c r="E13" s="14"/>
      <c r="F13" s="14"/>
      <c r="G13" s="14"/>
      <c r="H13" s="15"/>
      <c r="I13" s="15"/>
      <c r="J13" s="14"/>
      <c r="K13" s="14"/>
      <c r="L13" s="34"/>
      <c r="M13" s="33"/>
    </row>
    <row r="15" spans="4:5" ht="13.5">
      <c r="D15" s="14"/>
      <c r="E15" s="14"/>
    </row>
  </sheetData>
  <sheetProtection/>
  <mergeCells count="4">
    <mergeCell ref="A2:L2"/>
    <mergeCell ref="A10:L10"/>
    <mergeCell ref="A11:K11"/>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2"/>
  <headerFooter alignWithMargins="0">
    <oddFooter>&amp;C東京-別記様式3（&amp;P/&amp;N）</oddFooter>
  </headerFooter>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P37"/>
  <sheetViews>
    <sheetView view="pageBreakPreview" zoomScale="85"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N32" sqref="N32"/>
    </sheetView>
  </sheetViews>
  <sheetFormatPr defaultColWidth="9.00390625" defaultRowHeight="13.5"/>
  <cols>
    <col min="1" max="1" width="45.125" style="29" customWidth="1"/>
    <col min="2" max="2" width="27.125" style="35" customWidth="1"/>
    <col min="3" max="3" width="19.125" style="30" customWidth="1"/>
    <col min="4" max="4" width="25.625" style="29" customWidth="1"/>
    <col min="5" max="5" width="18.625" style="29" customWidth="1"/>
    <col min="6" max="6" width="16.625" style="29" customWidth="1"/>
    <col min="7" max="7" width="16.625" style="169" customWidth="1"/>
    <col min="8" max="8" width="16.625" style="29" customWidth="1"/>
    <col min="9" max="9" width="7.625" style="29" customWidth="1"/>
    <col min="10" max="10" width="7.625" style="39" customWidth="1"/>
    <col min="11" max="11" width="22.625" style="29" customWidth="1"/>
    <col min="12" max="12" width="13.50390625" style="65" customWidth="1"/>
    <col min="13" max="13" width="9.00390625" style="11" customWidth="1"/>
    <col min="14" max="14" width="15.00390625" style="78" customWidth="1"/>
    <col min="15" max="15" width="18.50390625" style="11" customWidth="1"/>
    <col min="16" max="16384" width="9.00390625" style="11" customWidth="1"/>
  </cols>
  <sheetData>
    <row r="1" ht="14.25">
      <c r="A1" s="29" t="s">
        <v>14</v>
      </c>
    </row>
    <row r="2" spans="1:11" ht="14.25">
      <c r="A2" s="340" t="s">
        <v>11</v>
      </c>
      <c r="B2" s="340"/>
      <c r="C2" s="340"/>
      <c r="D2" s="340"/>
      <c r="E2" s="340"/>
      <c r="F2" s="340"/>
      <c r="G2" s="340"/>
      <c r="H2" s="340"/>
      <c r="I2" s="340"/>
      <c r="J2" s="340"/>
      <c r="K2" s="340"/>
    </row>
    <row r="4" spans="1:11" ht="21" customHeight="1">
      <c r="A4" s="31" t="str">
        <f>'東京別記様式 3（随意契約（公共工事））'!A4</f>
        <v>（部局名：東京税関）</v>
      </c>
      <c r="F4" s="342" t="str">
        <f>'東京別記様式 3（随意契約（公共工事））'!F4:L4</f>
        <v>（審議対象期間　2019年10月1日～2019年12月31日）</v>
      </c>
      <c r="G4" s="342"/>
      <c r="H4" s="342"/>
      <c r="I4" s="342"/>
      <c r="J4" s="342"/>
      <c r="K4" s="342"/>
    </row>
    <row r="5" spans="1:15" s="13" customFormat="1" ht="47.25" customHeight="1">
      <c r="A5" s="86" t="s">
        <v>6</v>
      </c>
      <c r="B5" s="86" t="s">
        <v>2</v>
      </c>
      <c r="C5" s="86" t="s">
        <v>5</v>
      </c>
      <c r="D5" s="86" t="s">
        <v>7</v>
      </c>
      <c r="E5" s="86" t="s">
        <v>60</v>
      </c>
      <c r="F5" s="86" t="s">
        <v>10</v>
      </c>
      <c r="G5" s="86" t="s">
        <v>8</v>
      </c>
      <c r="H5" s="86" t="s">
        <v>3</v>
      </c>
      <c r="I5" s="86" t="s">
        <v>9</v>
      </c>
      <c r="J5" s="86" t="s">
        <v>56</v>
      </c>
      <c r="K5" s="86" t="s">
        <v>4</v>
      </c>
      <c r="L5" s="70"/>
      <c r="M5" s="70"/>
      <c r="N5" s="70"/>
      <c r="O5" s="67"/>
    </row>
    <row r="6" spans="1:16" s="13" customFormat="1" ht="139.5" customHeight="1">
      <c r="A6" s="194" t="s">
        <v>66</v>
      </c>
      <c r="B6" s="185" t="s">
        <v>67</v>
      </c>
      <c r="C6" s="138">
        <v>43745</v>
      </c>
      <c r="D6" s="194" t="s">
        <v>68</v>
      </c>
      <c r="E6" s="139">
        <v>9012301002748</v>
      </c>
      <c r="F6" s="207" t="s">
        <v>74</v>
      </c>
      <c r="G6" s="180">
        <v>1617000</v>
      </c>
      <c r="H6" s="165">
        <v>1155000</v>
      </c>
      <c r="I6" s="184">
        <v>0.714</v>
      </c>
      <c r="J6" s="182">
        <v>2</v>
      </c>
      <c r="K6" s="194"/>
      <c r="L6" s="135"/>
      <c r="M6" s="71"/>
      <c r="N6" s="87"/>
      <c r="O6" s="105"/>
      <c r="P6" s="72"/>
    </row>
    <row r="7" spans="1:16" s="13" customFormat="1" ht="139.5" customHeight="1">
      <c r="A7" s="185" t="s">
        <v>69</v>
      </c>
      <c r="B7" s="185" t="s">
        <v>70</v>
      </c>
      <c r="C7" s="186">
        <v>43753</v>
      </c>
      <c r="D7" s="185" t="s">
        <v>71</v>
      </c>
      <c r="E7" s="197">
        <v>2011801012370</v>
      </c>
      <c r="F7" s="208" t="s">
        <v>74</v>
      </c>
      <c r="G7" s="165" t="s">
        <v>85</v>
      </c>
      <c r="H7" s="165">
        <v>2710526</v>
      </c>
      <c r="I7" s="306" t="s">
        <v>267</v>
      </c>
      <c r="J7" s="182">
        <v>5</v>
      </c>
      <c r="K7" s="199"/>
      <c r="L7" s="135"/>
      <c r="M7" s="71"/>
      <c r="N7" s="87"/>
      <c r="O7" s="105"/>
      <c r="P7" s="72"/>
    </row>
    <row r="8" spans="1:16" s="13" customFormat="1" ht="139.5" customHeight="1">
      <c r="A8" s="194" t="s">
        <v>72</v>
      </c>
      <c r="B8" s="185" t="s">
        <v>70</v>
      </c>
      <c r="C8" s="138">
        <v>43754</v>
      </c>
      <c r="D8" s="194" t="s">
        <v>73</v>
      </c>
      <c r="E8" s="139">
        <v>8011101012660</v>
      </c>
      <c r="F8" s="208" t="s">
        <v>74</v>
      </c>
      <c r="G8" s="180">
        <v>3317600</v>
      </c>
      <c r="H8" s="210">
        <v>2420000</v>
      </c>
      <c r="I8" s="184">
        <v>0.729</v>
      </c>
      <c r="J8" s="182">
        <v>2</v>
      </c>
      <c r="K8" s="211"/>
      <c r="L8" s="135"/>
      <c r="M8" s="71"/>
      <c r="N8" s="87"/>
      <c r="O8" s="105"/>
      <c r="P8" s="72"/>
    </row>
    <row r="9" spans="1:16" s="13" customFormat="1" ht="139.5" customHeight="1">
      <c r="A9" s="185" t="s">
        <v>166</v>
      </c>
      <c r="B9" s="185" t="s">
        <v>62</v>
      </c>
      <c r="C9" s="186">
        <v>43739</v>
      </c>
      <c r="D9" s="185" t="s">
        <v>75</v>
      </c>
      <c r="E9" s="197">
        <v>7110002003562</v>
      </c>
      <c r="F9" s="208" t="s">
        <v>63</v>
      </c>
      <c r="G9" s="180" t="s">
        <v>85</v>
      </c>
      <c r="H9" s="165" t="s">
        <v>167</v>
      </c>
      <c r="I9" s="306" t="s">
        <v>267</v>
      </c>
      <c r="J9" s="182">
        <v>2</v>
      </c>
      <c r="K9" s="212"/>
      <c r="L9" s="135"/>
      <c r="M9" s="71"/>
      <c r="N9" s="87"/>
      <c r="O9" s="105"/>
      <c r="P9" s="72"/>
    </row>
    <row r="10" spans="1:16" s="13" customFormat="1" ht="139.5" customHeight="1">
      <c r="A10" s="185" t="s">
        <v>168</v>
      </c>
      <c r="B10" s="185" t="s">
        <v>62</v>
      </c>
      <c r="C10" s="186">
        <v>43749</v>
      </c>
      <c r="D10" s="185" t="s">
        <v>169</v>
      </c>
      <c r="E10" s="166">
        <v>6010001135680</v>
      </c>
      <c r="F10" s="208" t="s">
        <v>63</v>
      </c>
      <c r="G10" s="180" t="s">
        <v>85</v>
      </c>
      <c r="H10" s="140" t="s">
        <v>170</v>
      </c>
      <c r="I10" s="306" t="s">
        <v>267</v>
      </c>
      <c r="J10" s="182">
        <v>2</v>
      </c>
      <c r="K10" s="199"/>
      <c r="L10" s="135"/>
      <c r="M10" s="71"/>
      <c r="N10" s="87"/>
      <c r="O10" s="105"/>
      <c r="P10" s="72"/>
    </row>
    <row r="11" spans="1:16" s="13" customFormat="1" ht="139.5" customHeight="1">
      <c r="A11" s="196" t="s">
        <v>171</v>
      </c>
      <c r="B11" s="196" t="s">
        <v>76</v>
      </c>
      <c r="C11" s="193">
        <v>43754</v>
      </c>
      <c r="D11" s="196" t="s">
        <v>77</v>
      </c>
      <c r="E11" s="198">
        <v>4011301001368</v>
      </c>
      <c r="F11" s="208" t="s">
        <v>63</v>
      </c>
      <c r="G11" s="213" t="s">
        <v>85</v>
      </c>
      <c r="H11" s="165" t="s">
        <v>172</v>
      </c>
      <c r="I11" s="306" t="s">
        <v>267</v>
      </c>
      <c r="J11" s="182">
        <v>4</v>
      </c>
      <c r="K11" s="194" t="s">
        <v>173</v>
      </c>
      <c r="L11" s="135"/>
      <c r="M11" s="101"/>
      <c r="N11" s="79"/>
      <c r="O11" s="64"/>
      <c r="P11" s="72"/>
    </row>
    <row r="12" spans="1:16" s="13" customFormat="1" ht="139.5" customHeight="1">
      <c r="A12" s="196" t="s">
        <v>174</v>
      </c>
      <c r="B12" s="196" t="s">
        <v>79</v>
      </c>
      <c r="C12" s="193">
        <v>43754</v>
      </c>
      <c r="D12" s="196" t="s">
        <v>77</v>
      </c>
      <c r="E12" s="198">
        <v>4011301001368</v>
      </c>
      <c r="F12" s="208" t="s">
        <v>63</v>
      </c>
      <c r="G12" s="213" t="s">
        <v>85</v>
      </c>
      <c r="H12" s="165" t="s">
        <v>175</v>
      </c>
      <c r="I12" s="306" t="s">
        <v>267</v>
      </c>
      <c r="J12" s="182">
        <v>2</v>
      </c>
      <c r="K12" s="211" t="s">
        <v>176</v>
      </c>
      <c r="L12" s="135"/>
      <c r="M12" s="101"/>
      <c r="N12" s="79"/>
      <c r="O12" s="64"/>
      <c r="P12" s="72"/>
    </row>
    <row r="13" spans="1:16" s="13" customFormat="1" ht="139.5" customHeight="1">
      <c r="A13" s="185" t="s">
        <v>80</v>
      </c>
      <c r="B13" s="185" t="s">
        <v>70</v>
      </c>
      <c r="C13" s="186">
        <v>43745</v>
      </c>
      <c r="D13" s="185" t="s">
        <v>81</v>
      </c>
      <c r="E13" s="166">
        <v>1010001045703</v>
      </c>
      <c r="F13" s="208" t="s">
        <v>74</v>
      </c>
      <c r="G13" s="165">
        <v>43744924</v>
      </c>
      <c r="H13" s="140">
        <v>42206010</v>
      </c>
      <c r="I13" s="184">
        <v>0.964</v>
      </c>
      <c r="J13" s="182">
        <v>5</v>
      </c>
      <c r="K13" s="212"/>
      <c r="L13" s="135"/>
      <c r="M13" s="71"/>
      <c r="N13" s="87"/>
      <c r="O13" s="105"/>
      <c r="P13" s="72"/>
    </row>
    <row r="14" spans="1:16" s="13" customFormat="1" ht="139.5" customHeight="1">
      <c r="A14" s="196" t="s">
        <v>82</v>
      </c>
      <c r="B14" s="196" t="s">
        <v>70</v>
      </c>
      <c r="C14" s="193">
        <v>43745</v>
      </c>
      <c r="D14" s="196" t="s">
        <v>83</v>
      </c>
      <c r="E14" s="198">
        <v>7210001012058</v>
      </c>
      <c r="F14" s="208" t="s">
        <v>74</v>
      </c>
      <c r="G14" s="165">
        <v>19893210</v>
      </c>
      <c r="H14" s="165">
        <v>18335020</v>
      </c>
      <c r="I14" s="195">
        <v>0.921</v>
      </c>
      <c r="J14" s="182">
        <v>5</v>
      </c>
      <c r="K14" s="194"/>
      <c r="L14" s="135"/>
      <c r="M14" s="101"/>
      <c r="N14" s="79"/>
      <c r="O14" s="64"/>
      <c r="P14" s="72"/>
    </row>
    <row r="15" spans="1:16" s="13" customFormat="1" ht="139.5" customHeight="1">
      <c r="A15" s="194" t="s">
        <v>189</v>
      </c>
      <c r="B15" s="185" t="s">
        <v>70</v>
      </c>
      <c r="C15" s="138">
        <v>43762</v>
      </c>
      <c r="D15" s="194" t="s">
        <v>84</v>
      </c>
      <c r="E15" s="139">
        <v>9010601021385</v>
      </c>
      <c r="F15" s="208" t="s">
        <v>74</v>
      </c>
      <c r="G15" s="165">
        <v>22206800</v>
      </c>
      <c r="H15" s="210">
        <v>9031000</v>
      </c>
      <c r="I15" s="209">
        <v>0.406</v>
      </c>
      <c r="J15" s="182">
        <v>1</v>
      </c>
      <c r="K15" s="194"/>
      <c r="L15" s="135"/>
      <c r="M15" s="71"/>
      <c r="N15" s="87"/>
      <c r="O15" s="105"/>
      <c r="P15" s="72"/>
    </row>
    <row r="16" spans="1:16" s="13" customFormat="1" ht="139.5" customHeight="1">
      <c r="A16" s="196" t="s">
        <v>188</v>
      </c>
      <c r="B16" s="196" t="s">
        <v>70</v>
      </c>
      <c r="C16" s="193">
        <v>43769</v>
      </c>
      <c r="D16" s="196" t="s">
        <v>84</v>
      </c>
      <c r="E16" s="198">
        <v>9010601021385</v>
      </c>
      <c r="F16" s="208" t="s">
        <v>74</v>
      </c>
      <c r="G16" s="215" t="s">
        <v>85</v>
      </c>
      <c r="H16" s="165">
        <v>95993700</v>
      </c>
      <c r="I16" s="306" t="s">
        <v>267</v>
      </c>
      <c r="J16" s="182">
        <v>1</v>
      </c>
      <c r="K16" s="211"/>
      <c r="L16" s="135"/>
      <c r="M16" s="101"/>
      <c r="N16" s="79"/>
      <c r="O16" s="64"/>
      <c r="P16" s="72"/>
    </row>
    <row r="17" spans="1:16" s="13" customFormat="1" ht="139.5" customHeight="1">
      <c r="A17" s="194" t="s">
        <v>86</v>
      </c>
      <c r="B17" s="185" t="s">
        <v>87</v>
      </c>
      <c r="C17" s="138">
        <v>43798</v>
      </c>
      <c r="D17" s="194" t="s">
        <v>88</v>
      </c>
      <c r="E17" s="139">
        <v>5020001072461</v>
      </c>
      <c r="F17" s="208" t="s">
        <v>74</v>
      </c>
      <c r="G17" s="170" t="s">
        <v>129</v>
      </c>
      <c r="H17" s="210" t="s">
        <v>124</v>
      </c>
      <c r="I17" s="184" t="s">
        <v>125</v>
      </c>
      <c r="J17" s="182">
        <v>3</v>
      </c>
      <c r="K17" s="211" t="s">
        <v>127</v>
      </c>
      <c r="L17" s="135"/>
      <c r="M17" s="71"/>
      <c r="N17" s="87"/>
      <c r="O17" s="105"/>
      <c r="P17" s="72"/>
    </row>
    <row r="18" spans="1:16" s="13" customFormat="1" ht="139.5" customHeight="1">
      <c r="A18" s="185" t="s">
        <v>89</v>
      </c>
      <c r="B18" s="185" t="s">
        <v>70</v>
      </c>
      <c r="C18" s="186">
        <v>43776</v>
      </c>
      <c r="D18" s="185" t="s">
        <v>90</v>
      </c>
      <c r="E18" s="197">
        <v>6010001030403</v>
      </c>
      <c r="F18" s="207" t="s">
        <v>123</v>
      </c>
      <c r="G18" s="170" t="s">
        <v>85</v>
      </c>
      <c r="H18" s="165">
        <v>214500000</v>
      </c>
      <c r="I18" s="306" t="s">
        <v>267</v>
      </c>
      <c r="J18" s="182">
        <v>1</v>
      </c>
      <c r="K18" s="199"/>
      <c r="L18" s="135"/>
      <c r="M18" s="71"/>
      <c r="N18" s="87"/>
      <c r="O18" s="105"/>
      <c r="P18" s="72"/>
    </row>
    <row r="19" spans="1:16" s="13" customFormat="1" ht="139.5" customHeight="1">
      <c r="A19" s="196" t="s">
        <v>91</v>
      </c>
      <c r="B19" s="196" t="s">
        <v>70</v>
      </c>
      <c r="C19" s="193">
        <v>43782</v>
      </c>
      <c r="D19" s="196" t="s">
        <v>92</v>
      </c>
      <c r="E19" s="198">
        <v>4120001086023</v>
      </c>
      <c r="F19" s="208" t="s">
        <v>74</v>
      </c>
      <c r="G19" s="171">
        <v>20515957</v>
      </c>
      <c r="H19" s="165">
        <v>11384349</v>
      </c>
      <c r="I19" s="214">
        <v>0.554</v>
      </c>
      <c r="J19" s="182">
        <v>6</v>
      </c>
      <c r="K19" s="194"/>
      <c r="L19" s="135"/>
      <c r="M19" s="101"/>
      <c r="N19" s="79"/>
      <c r="O19" s="64"/>
      <c r="P19" s="72"/>
    </row>
    <row r="20" spans="1:16" s="13" customFormat="1" ht="139.5" customHeight="1">
      <c r="A20" s="185" t="s">
        <v>93</v>
      </c>
      <c r="B20" s="185" t="s">
        <v>70</v>
      </c>
      <c r="C20" s="186">
        <v>43784</v>
      </c>
      <c r="D20" s="185" t="s">
        <v>94</v>
      </c>
      <c r="E20" s="197">
        <v>9120001003378</v>
      </c>
      <c r="F20" s="208" t="s">
        <v>74</v>
      </c>
      <c r="G20" s="180">
        <v>4018329</v>
      </c>
      <c r="H20" s="165">
        <v>3663066</v>
      </c>
      <c r="I20" s="184">
        <v>0.911</v>
      </c>
      <c r="J20" s="182">
        <v>3</v>
      </c>
      <c r="K20" s="212"/>
      <c r="L20" s="135"/>
      <c r="M20" s="71"/>
      <c r="N20" s="87"/>
      <c r="O20" s="105"/>
      <c r="P20" s="72"/>
    </row>
    <row r="21" spans="1:16" s="13" customFormat="1" ht="139.5" customHeight="1">
      <c r="A21" s="185" t="s">
        <v>95</v>
      </c>
      <c r="B21" s="185" t="s">
        <v>70</v>
      </c>
      <c r="C21" s="186">
        <v>43787</v>
      </c>
      <c r="D21" s="185" t="s">
        <v>96</v>
      </c>
      <c r="E21" s="166">
        <v>3010001129215</v>
      </c>
      <c r="F21" s="208" t="s">
        <v>74</v>
      </c>
      <c r="G21" s="170" t="s">
        <v>85</v>
      </c>
      <c r="H21" s="140">
        <v>67001550</v>
      </c>
      <c r="I21" s="306" t="s">
        <v>267</v>
      </c>
      <c r="J21" s="182">
        <v>1</v>
      </c>
      <c r="K21" s="212"/>
      <c r="L21" s="135"/>
      <c r="M21" s="71"/>
      <c r="N21" s="87"/>
      <c r="O21" s="105"/>
      <c r="P21" s="72"/>
    </row>
    <row r="22" spans="1:16" s="13" customFormat="1" ht="139.5" customHeight="1">
      <c r="A22" s="196" t="s">
        <v>97</v>
      </c>
      <c r="B22" s="196" t="s">
        <v>70</v>
      </c>
      <c r="C22" s="193">
        <v>43795</v>
      </c>
      <c r="D22" s="196" t="s">
        <v>98</v>
      </c>
      <c r="E22" s="198">
        <v>7010701016717</v>
      </c>
      <c r="F22" s="208" t="s">
        <v>74</v>
      </c>
      <c r="G22" s="216">
        <v>1839200</v>
      </c>
      <c r="H22" s="165">
        <v>1680360</v>
      </c>
      <c r="I22" s="195">
        <v>0.913</v>
      </c>
      <c r="J22" s="182">
        <v>4</v>
      </c>
      <c r="K22" s="194"/>
      <c r="L22" s="135"/>
      <c r="M22" s="101"/>
      <c r="N22" s="79"/>
      <c r="O22" s="64"/>
      <c r="P22" s="72"/>
    </row>
    <row r="23" spans="1:16" s="13" customFormat="1" ht="139.5" customHeight="1">
      <c r="A23" s="194" t="s">
        <v>99</v>
      </c>
      <c r="B23" s="185" t="s">
        <v>70</v>
      </c>
      <c r="C23" s="138">
        <v>43781</v>
      </c>
      <c r="D23" s="194" t="s">
        <v>100</v>
      </c>
      <c r="E23" s="139">
        <v>1010001087332</v>
      </c>
      <c r="F23" s="208" t="s">
        <v>74</v>
      </c>
      <c r="G23" s="180">
        <v>22574158</v>
      </c>
      <c r="H23" s="210">
        <v>18700000</v>
      </c>
      <c r="I23" s="214">
        <v>0.828</v>
      </c>
      <c r="J23" s="182">
        <v>2</v>
      </c>
      <c r="K23" s="194"/>
      <c r="L23" s="135"/>
      <c r="M23" s="71"/>
      <c r="N23" s="87"/>
      <c r="O23" s="105"/>
      <c r="P23" s="72"/>
    </row>
    <row r="24" spans="1:16" s="13" customFormat="1" ht="139.5" customHeight="1">
      <c r="A24" s="194" t="s">
        <v>101</v>
      </c>
      <c r="B24" s="185" t="s">
        <v>70</v>
      </c>
      <c r="C24" s="138">
        <v>43784</v>
      </c>
      <c r="D24" s="194" t="s">
        <v>102</v>
      </c>
      <c r="E24" s="139">
        <v>5010601023121</v>
      </c>
      <c r="F24" s="207" t="s">
        <v>123</v>
      </c>
      <c r="G24" s="140">
        <v>7026800</v>
      </c>
      <c r="H24" s="217">
        <v>6930000</v>
      </c>
      <c r="I24" s="184">
        <v>0.986</v>
      </c>
      <c r="J24" s="182">
        <v>2</v>
      </c>
      <c r="K24" s="211"/>
      <c r="L24" s="135"/>
      <c r="M24" s="71"/>
      <c r="N24" s="87"/>
      <c r="O24" s="105"/>
      <c r="P24" s="72"/>
    </row>
    <row r="25" spans="1:16" s="13" customFormat="1" ht="139.5" customHeight="1">
      <c r="A25" s="185" t="s">
        <v>103</v>
      </c>
      <c r="B25" s="185" t="s">
        <v>70</v>
      </c>
      <c r="C25" s="186">
        <v>43788</v>
      </c>
      <c r="D25" s="185" t="s">
        <v>104</v>
      </c>
      <c r="E25" s="197">
        <v>8010001036398</v>
      </c>
      <c r="F25" s="208" t="s">
        <v>74</v>
      </c>
      <c r="G25" s="170">
        <v>7261621</v>
      </c>
      <c r="H25" s="165">
        <v>6820000</v>
      </c>
      <c r="I25" s="184">
        <v>0.939</v>
      </c>
      <c r="J25" s="182">
        <v>1</v>
      </c>
      <c r="K25" s="212"/>
      <c r="L25" s="135"/>
      <c r="M25" s="71"/>
      <c r="N25" s="87"/>
      <c r="O25" s="105"/>
      <c r="P25" s="72"/>
    </row>
    <row r="26" spans="1:16" s="13" customFormat="1" ht="139.5" customHeight="1">
      <c r="A26" s="185" t="s">
        <v>105</v>
      </c>
      <c r="B26" s="185" t="s">
        <v>70</v>
      </c>
      <c r="C26" s="186">
        <v>43790</v>
      </c>
      <c r="D26" s="185" t="s">
        <v>106</v>
      </c>
      <c r="E26" s="166">
        <v>7430001007457</v>
      </c>
      <c r="F26" s="208" t="s">
        <v>74</v>
      </c>
      <c r="G26" s="140">
        <v>2212100</v>
      </c>
      <c r="H26" s="140">
        <v>1742400</v>
      </c>
      <c r="I26" s="184">
        <v>0.787</v>
      </c>
      <c r="J26" s="182">
        <v>6</v>
      </c>
      <c r="K26" s="199"/>
      <c r="L26" s="135"/>
      <c r="M26" s="71"/>
      <c r="N26" s="87"/>
      <c r="O26" s="105"/>
      <c r="P26" s="72"/>
    </row>
    <row r="27" spans="1:16" s="13" customFormat="1" ht="139.5" customHeight="1">
      <c r="A27" s="185" t="s">
        <v>107</v>
      </c>
      <c r="B27" s="185" t="s">
        <v>70</v>
      </c>
      <c r="C27" s="186">
        <v>43802</v>
      </c>
      <c r="D27" s="185" t="s">
        <v>108</v>
      </c>
      <c r="E27" s="166">
        <v>7010001064648</v>
      </c>
      <c r="F27" s="207" t="s">
        <v>123</v>
      </c>
      <c r="G27" s="140">
        <v>5447909693</v>
      </c>
      <c r="H27" s="140">
        <v>5444629960</v>
      </c>
      <c r="I27" s="184">
        <v>0.999</v>
      </c>
      <c r="J27" s="182">
        <v>1</v>
      </c>
      <c r="K27" s="199"/>
      <c r="L27" s="135"/>
      <c r="M27" s="71"/>
      <c r="N27" s="87"/>
      <c r="O27" s="105"/>
      <c r="P27" s="72"/>
    </row>
    <row r="28" spans="1:16" s="13" customFormat="1" ht="139.5" customHeight="1">
      <c r="A28" s="185" t="s">
        <v>109</v>
      </c>
      <c r="B28" s="185" t="s">
        <v>70</v>
      </c>
      <c r="C28" s="186">
        <v>43810</v>
      </c>
      <c r="D28" s="185" t="s">
        <v>110</v>
      </c>
      <c r="E28" s="197">
        <v>2010901004526</v>
      </c>
      <c r="F28" s="208" t="s">
        <v>74</v>
      </c>
      <c r="G28" s="180" t="s">
        <v>85</v>
      </c>
      <c r="H28" s="165">
        <v>2126520</v>
      </c>
      <c r="I28" s="306" t="s">
        <v>267</v>
      </c>
      <c r="J28" s="182">
        <v>1</v>
      </c>
      <c r="K28" s="212"/>
      <c r="L28" s="135"/>
      <c r="M28" s="71"/>
      <c r="N28" s="87"/>
      <c r="O28" s="105"/>
      <c r="P28" s="72"/>
    </row>
    <row r="29" spans="1:16" s="13" customFormat="1" ht="139.5" customHeight="1">
      <c r="A29" s="185" t="s">
        <v>111</v>
      </c>
      <c r="B29" s="185" t="s">
        <v>112</v>
      </c>
      <c r="C29" s="186">
        <v>43810</v>
      </c>
      <c r="D29" s="185" t="s">
        <v>113</v>
      </c>
      <c r="E29" s="166">
        <v>4011101005131</v>
      </c>
      <c r="F29" s="208" t="s">
        <v>74</v>
      </c>
      <c r="G29" s="170" t="s">
        <v>130</v>
      </c>
      <c r="H29" s="140">
        <v>20792150</v>
      </c>
      <c r="I29" s="195" t="s">
        <v>126</v>
      </c>
      <c r="J29" s="182">
        <v>2</v>
      </c>
      <c r="K29" s="212" t="s">
        <v>128</v>
      </c>
      <c r="L29" s="135"/>
      <c r="M29" s="71"/>
      <c r="N29" s="87"/>
      <c r="O29" s="105"/>
      <c r="P29" s="72"/>
    </row>
    <row r="30" spans="1:16" s="13" customFormat="1" ht="139.5" customHeight="1">
      <c r="A30" s="196" t="s">
        <v>114</v>
      </c>
      <c r="B30" s="196" t="s">
        <v>70</v>
      </c>
      <c r="C30" s="193">
        <v>43810</v>
      </c>
      <c r="D30" s="196" t="s">
        <v>115</v>
      </c>
      <c r="E30" s="218" t="s">
        <v>122</v>
      </c>
      <c r="F30" s="207" t="s">
        <v>123</v>
      </c>
      <c r="G30" s="170">
        <v>1085120357</v>
      </c>
      <c r="H30" s="165">
        <v>648904040</v>
      </c>
      <c r="I30" s="195">
        <v>0.598</v>
      </c>
      <c r="J30" s="182">
        <v>2</v>
      </c>
      <c r="K30" s="194"/>
      <c r="L30" s="135"/>
      <c r="M30" s="101"/>
      <c r="N30" s="79"/>
      <c r="O30" s="64"/>
      <c r="P30" s="72"/>
    </row>
    <row r="31" spans="1:16" s="13" customFormat="1" ht="139.5" customHeight="1">
      <c r="A31" s="194" t="s">
        <v>116</v>
      </c>
      <c r="B31" s="185" t="s">
        <v>70</v>
      </c>
      <c r="C31" s="138">
        <v>43823</v>
      </c>
      <c r="D31" s="194" t="s">
        <v>117</v>
      </c>
      <c r="E31" s="139">
        <v>2010401025923</v>
      </c>
      <c r="F31" s="208" t="s">
        <v>74</v>
      </c>
      <c r="G31" s="140">
        <v>6015863</v>
      </c>
      <c r="H31" s="210">
        <v>5825600</v>
      </c>
      <c r="I31" s="209">
        <v>0.968</v>
      </c>
      <c r="J31" s="182">
        <v>2</v>
      </c>
      <c r="K31" s="194"/>
      <c r="L31" s="135"/>
      <c r="M31" s="71"/>
      <c r="N31" s="87"/>
      <c r="O31" s="105"/>
      <c r="P31" s="72"/>
    </row>
    <row r="32" spans="1:16" s="13" customFormat="1" ht="139.5" customHeight="1">
      <c r="A32" s="185" t="s">
        <v>118</v>
      </c>
      <c r="B32" s="185" t="s">
        <v>70</v>
      </c>
      <c r="C32" s="186">
        <v>43805</v>
      </c>
      <c r="D32" s="185" t="s">
        <v>119</v>
      </c>
      <c r="E32" s="197">
        <v>5010701004467</v>
      </c>
      <c r="F32" s="208" t="s">
        <v>74</v>
      </c>
      <c r="G32" s="170" t="s">
        <v>85</v>
      </c>
      <c r="H32" s="165">
        <v>3618120</v>
      </c>
      <c r="I32" s="306" t="s">
        <v>267</v>
      </c>
      <c r="J32" s="182">
        <v>3</v>
      </c>
      <c r="K32" s="212"/>
      <c r="L32" s="135"/>
      <c r="M32" s="71"/>
      <c r="N32" s="87"/>
      <c r="O32" s="105"/>
      <c r="P32" s="72"/>
    </row>
    <row r="33" spans="1:16" s="13" customFormat="1" ht="139.5" customHeight="1">
      <c r="A33" s="185" t="s">
        <v>120</v>
      </c>
      <c r="B33" s="185" t="s">
        <v>70</v>
      </c>
      <c r="C33" s="186">
        <v>43825</v>
      </c>
      <c r="D33" s="185" t="s">
        <v>121</v>
      </c>
      <c r="E33" s="166">
        <v>7010801002344</v>
      </c>
      <c r="F33" s="208" t="s">
        <v>74</v>
      </c>
      <c r="G33" s="180">
        <v>8485858</v>
      </c>
      <c r="H33" s="140">
        <v>8393000</v>
      </c>
      <c r="I33" s="184">
        <v>0.989</v>
      </c>
      <c r="J33" s="182">
        <v>3</v>
      </c>
      <c r="K33" s="212"/>
      <c r="L33" s="135"/>
      <c r="M33" s="71"/>
      <c r="N33" s="87"/>
      <c r="O33" s="105"/>
      <c r="P33" s="72"/>
    </row>
    <row r="34" spans="1:16" s="13" customFormat="1" ht="139.5" customHeight="1">
      <c r="A34" s="185"/>
      <c r="B34" s="185"/>
      <c r="C34" s="186"/>
      <c r="D34" s="185"/>
      <c r="E34" s="166"/>
      <c r="F34" s="136"/>
      <c r="G34" s="140"/>
      <c r="H34" s="137"/>
      <c r="I34" s="184"/>
      <c r="J34" s="182"/>
      <c r="K34" s="142"/>
      <c r="L34" s="135"/>
      <c r="M34" s="141"/>
      <c r="N34" s="87"/>
      <c r="O34" s="105"/>
      <c r="P34" s="72"/>
    </row>
    <row r="36" spans="1:12" ht="14.25">
      <c r="A36" s="341" t="s">
        <v>13</v>
      </c>
      <c r="B36" s="341"/>
      <c r="C36" s="341"/>
      <c r="D36" s="341"/>
      <c r="E36" s="341"/>
      <c r="F36" s="341"/>
      <c r="G36" s="341"/>
      <c r="H36" s="341"/>
      <c r="I36" s="341"/>
      <c r="J36" s="341"/>
      <c r="K36" s="341"/>
      <c r="L36" s="133"/>
    </row>
    <row r="37" spans="1:12" ht="14.25">
      <c r="A37" s="31" t="s">
        <v>12</v>
      </c>
      <c r="B37" s="134"/>
      <c r="D37" s="31"/>
      <c r="E37" s="31"/>
      <c r="F37" s="31"/>
      <c r="G37" s="134"/>
      <c r="H37" s="31"/>
      <c r="I37" s="31"/>
      <c r="K37" s="31"/>
      <c r="L37" s="133"/>
    </row>
  </sheetData>
  <sheetProtection/>
  <autoFilter ref="A5:O34">
    <sortState ref="A6:O37">
      <sortCondition sortBy="value" ref="C6:C37"/>
    </sortState>
  </autoFilter>
  <mergeCells count="3">
    <mergeCell ref="A2:K2"/>
    <mergeCell ref="A36:K36"/>
    <mergeCell ref="F4:K4"/>
  </mergeCell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R54"/>
  <sheetViews>
    <sheetView view="pageBreakPreview" zoomScale="90" zoomScaleSheetLayoutView="90" zoomScalePageLayoutView="0" workbookViewId="0" topLeftCell="D1">
      <selection activeCell="P9" sqref="P9"/>
    </sheetView>
  </sheetViews>
  <sheetFormatPr defaultColWidth="9.00390625" defaultRowHeight="13.5"/>
  <cols>
    <col min="1" max="1" width="39.125" style="11" customWidth="1"/>
    <col min="2" max="2" width="27.125" style="32" customWidth="1"/>
    <col min="3" max="3" width="19.125" style="11" customWidth="1"/>
    <col min="4" max="4" width="26.375" style="11" customWidth="1"/>
    <col min="5" max="5" width="18.625" style="11" customWidth="1"/>
    <col min="6" max="6" width="32.125" style="11" customWidth="1"/>
    <col min="7" max="7" width="15.375" style="40" customWidth="1"/>
    <col min="8" max="8" width="16.375" style="40" customWidth="1"/>
    <col min="9" max="9" width="7.625" style="36" customWidth="1"/>
    <col min="10" max="10" width="7.625" style="11" customWidth="1"/>
    <col min="11" max="11" width="9.625" style="11" customWidth="1"/>
    <col min="12" max="12" width="22.625" style="11" customWidth="1"/>
    <col min="13" max="13" width="12.875" style="32" customWidth="1"/>
    <col min="14" max="14" width="9.00390625" style="32" customWidth="1"/>
    <col min="15" max="15" width="15.75390625" style="11" customWidth="1"/>
    <col min="16" max="16" width="9.25390625" style="11" bestFit="1" customWidth="1"/>
    <col min="17" max="17" width="13.25390625" style="11" customWidth="1"/>
    <col min="18" max="16384" width="9.00390625" style="11" customWidth="1"/>
  </cols>
  <sheetData>
    <row r="1" ht="13.5">
      <c r="A1" s="10" t="s">
        <v>28</v>
      </c>
    </row>
    <row r="2" spans="1:12" ht="13.5">
      <c r="A2" s="329" t="s">
        <v>29</v>
      </c>
      <c r="B2" s="329"/>
      <c r="C2" s="329"/>
      <c r="D2" s="329"/>
      <c r="E2" s="329"/>
      <c r="F2" s="329"/>
      <c r="G2" s="329"/>
      <c r="H2" s="329"/>
      <c r="I2" s="329"/>
      <c r="J2" s="329"/>
      <c r="K2" s="329"/>
      <c r="L2" s="329"/>
    </row>
    <row r="4" spans="1:14" ht="21" customHeight="1">
      <c r="A4" s="10" t="str">
        <f>'東京別記様式 4（競争入札（物品役務等））'!A4</f>
        <v>（部局名：東京税関）</v>
      </c>
      <c r="B4" s="19"/>
      <c r="C4" s="12"/>
      <c r="D4" s="12"/>
      <c r="E4" s="12"/>
      <c r="F4" s="343" t="str">
        <f>'東京別記様式 4（競争入札（物品役務等））'!F4:K4</f>
        <v>（審議対象期間　2019年10月1日～2019年12月31日）</v>
      </c>
      <c r="G4" s="343"/>
      <c r="H4" s="343"/>
      <c r="I4" s="343"/>
      <c r="J4" s="343"/>
      <c r="K4" s="343"/>
      <c r="L4" s="343"/>
      <c r="M4" s="19"/>
      <c r="N4" s="19"/>
    </row>
    <row r="5" spans="1:18" s="13" customFormat="1" ht="24">
      <c r="A5" s="41" t="s">
        <v>6</v>
      </c>
      <c r="B5" s="41" t="s">
        <v>2</v>
      </c>
      <c r="C5" s="41" t="s">
        <v>5</v>
      </c>
      <c r="D5" s="41" t="s">
        <v>7</v>
      </c>
      <c r="E5" s="41" t="s">
        <v>60</v>
      </c>
      <c r="F5" s="41" t="s">
        <v>30</v>
      </c>
      <c r="G5" s="41" t="s">
        <v>8</v>
      </c>
      <c r="H5" s="41" t="s">
        <v>3</v>
      </c>
      <c r="I5" s="42" t="s">
        <v>9</v>
      </c>
      <c r="J5" s="41" t="s">
        <v>56</v>
      </c>
      <c r="K5" s="41" t="s">
        <v>31</v>
      </c>
      <c r="L5" s="41" t="s">
        <v>4</v>
      </c>
      <c r="M5" s="67"/>
      <c r="N5" s="67"/>
      <c r="O5" s="67"/>
      <c r="P5" s="67"/>
      <c r="Q5" s="67"/>
      <c r="R5" s="67"/>
    </row>
    <row r="6" spans="1:18" s="116" customFormat="1" ht="99.75" customHeight="1">
      <c r="A6" s="117" t="s">
        <v>131</v>
      </c>
      <c r="B6" s="89" t="s">
        <v>70</v>
      </c>
      <c r="C6" s="186">
        <v>43754</v>
      </c>
      <c r="D6" s="117" t="s">
        <v>132</v>
      </c>
      <c r="E6" s="143">
        <v>7010001064648</v>
      </c>
      <c r="F6" s="188" t="s">
        <v>146</v>
      </c>
      <c r="G6" s="120" t="s">
        <v>85</v>
      </c>
      <c r="H6" s="121">
        <v>1237500</v>
      </c>
      <c r="I6" s="307" t="s">
        <v>78</v>
      </c>
      <c r="J6" s="122">
        <v>1</v>
      </c>
      <c r="K6" s="123" t="s">
        <v>266</v>
      </c>
      <c r="L6" s="124"/>
      <c r="M6" s="125"/>
      <c r="N6" s="125"/>
      <c r="O6" s="126"/>
      <c r="P6" s="127"/>
      <c r="Q6" s="152"/>
      <c r="R6" s="115"/>
    </row>
    <row r="7" spans="1:18" s="28" customFormat="1" ht="99.75" customHeight="1">
      <c r="A7" s="112" t="s">
        <v>133</v>
      </c>
      <c r="B7" s="49" t="s">
        <v>70</v>
      </c>
      <c r="C7" s="51">
        <v>43780</v>
      </c>
      <c r="D7" s="53" t="s">
        <v>134</v>
      </c>
      <c r="E7" s="144">
        <v>3020001036162</v>
      </c>
      <c r="F7" s="53" t="s">
        <v>147</v>
      </c>
      <c r="G7" s="106">
        <v>4384930</v>
      </c>
      <c r="H7" s="99">
        <v>4370256</v>
      </c>
      <c r="I7" s="54">
        <v>0.996</v>
      </c>
      <c r="J7" s="68">
        <v>1</v>
      </c>
      <c r="K7" s="123" t="s">
        <v>78</v>
      </c>
      <c r="L7" s="55"/>
      <c r="M7" s="74"/>
      <c r="N7" s="125"/>
      <c r="O7" s="95"/>
      <c r="P7" s="73"/>
      <c r="Q7" s="75"/>
      <c r="R7" s="75"/>
    </row>
    <row r="8" spans="1:18" s="28" customFormat="1" ht="99.75" customHeight="1">
      <c r="A8" s="113" t="s">
        <v>135</v>
      </c>
      <c r="B8" s="179" t="s">
        <v>136</v>
      </c>
      <c r="C8" s="96">
        <v>43795</v>
      </c>
      <c r="D8" s="60" t="s">
        <v>137</v>
      </c>
      <c r="E8" s="145">
        <v>1010401006180</v>
      </c>
      <c r="F8" s="53" t="s">
        <v>148</v>
      </c>
      <c r="G8" s="99" t="s">
        <v>151</v>
      </c>
      <c r="H8" s="100">
        <v>47813572</v>
      </c>
      <c r="I8" s="56" t="s">
        <v>150</v>
      </c>
      <c r="J8" s="68">
        <v>2</v>
      </c>
      <c r="K8" s="123" t="s">
        <v>78</v>
      </c>
      <c r="L8" s="55" t="s">
        <v>153</v>
      </c>
      <c r="M8" s="74"/>
      <c r="N8" s="125"/>
      <c r="O8" s="95"/>
      <c r="P8" s="73"/>
      <c r="Q8" s="75"/>
      <c r="R8" s="75"/>
    </row>
    <row r="9" spans="1:18" s="28" customFormat="1" ht="118.5" customHeight="1">
      <c r="A9" s="113" t="s">
        <v>138</v>
      </c>
      <c r="B9" s="179" t="s">
        <v>70</v>
      </c>
      <c r="C9" s="51">
        <v>43811</v>
      </c>
      <c r="D9" s="60" t="s">
        <v>145</v>
      </c>
      <c r="E9" s="145" t="s">
        <v>140</v>
      </c>
      <c r="F9" s="53" t="s">
        <v>149</v>
      </c>
      <c r="G9" s="58">
        <v>4208800411</v>
      </c>
      <c r="H9" s="61">
        <v>4207500000</v>
      </c>
      <c r="I9" s="56">
        <v>0.999</v>
      </c>
      <c r="J9" s="68">
        <v>1</v>
      </c>
      <c r="K9" s="123" t="s">
        <v>78</v>
      </c>
      <c r="L9" s="55"/>
      <c r="M9" s="74"/>
      <c r="N9" s="125"/>
      <c r="O9" s="153"/>
      <c r="P9" s="73"/>
      <c r="Q9" s="75"/>
      <c r="R9" s="75"/>
    </row>
    <row r="10" spans="1:18" s="28" customFormat="1" ht="99.75" customHeight="1">
      <c r="A10" s="60" t="s">
        <v>141</v>
      </c>
      <c r="B10" s="179" t="s">
        <v>70</v>
      </c>
      <c r="C10" s="154">
        <v>43823</v>
      </c>
      <c r="D10" s="60" t="s">
        <v>108</v>
      </c>
      <c r="E10" s="145">
        <v>7010001064648</v>
      </c>
      <c r="F10" s="53" t="s">
        <v>146</v>
      </c>
      <c r="G10" s="58" t="s">
        <v>85</v>
      </c>
      <c r="H10" s="61">
        <v>4678300</v>
      </c>
      <c r="I10" s="307" t="s">
        <v>78</v>
      </c>
      <c r="J10" s="68">
        <v>1</v>
      </c>
      <c r="K10" s="123" t="s">
        <v>78</v>
      </c>
      <c r="L10" s="55"/>
      <c r="M10" s="74"/>
      <c r="N10" s="74"/>
      <c r="O10" s="95"/>
      <c r="P10" s="73"/>
      <c r="Q10" s="75"/>
      <c r="R10" s="75"/>
    </row>
    <row r="11" spans="1:18" s="28" customFormat="1" ht="99.75" customHeight="1">
      <c r="A11" s="60" t="s">
        <v>142</v>
      </c>
      <c r="B11" s="179" t="s">
        <v>70</v>
      </c>
      <c r="C11" s="154">
        <v>43824</v>
      </c>
      <c r="D11" s="60" t="s">
        <v>84</v>
      </c>
      <c r="E11" s="145">
        <v>9010601021385</v>
      </c>
      <c r="F11" s="53" t="s">
        <v>146</v>
      </c>
      <c r="G11" s="58">
        <v>40850876</v>
      </c>
      <c r="H11" s="61">
        <v>40663700</v>
      </c>
      <c r="I11" s="56">
        <v>0.9954</v>
      </c>
      <c r="J11" s="68">
        <v>1</v>
      </c>
      <c r="K11" s="123" t="s">
        <v>78</v>
      </c>
      <c r="L11" s="55"/>
      <c r="M11" s="74"/>
      <c r="N11" s="74"/>
      <c r="O11" s="95"/>
      <c r="P11" s="73"/>
      <c r="Q11" s="75"/>
      <c r="R11" s="75"/>
    </row>
    <row r="12" spans="1:18" s="28" customFormat="1" ht="99.75" customHeight="1">
      <c r="A12" s="60" t="s">
        <v>143</v>
      </c>
      <c r="B12" s="179" t="s">
        <v>70</v>
      </c>
      <c r="C12" s="154">
        <v>43825</v>
      </c>
      <c r="D12" s="60" t="s">
        <v>144</v>
      </c>
      <c r="E12" s="145">
        <v>1020001071491</v>
      </c>
      <c r="F12" s="53" t="s">
        <v>146</v>
      </c>
      <c r="G12" s="58" t="s">
        <v>85</v>
      </c>
      <c r="H12" s="61">
        <v>104610000</v>
      </c>
      <c r="I12" s="307" t="s">
        <v>78</v>
      </c>
      <c r="J12" s="68">
        <v>1</v>
      </c>
      <c r="K12" s="123" t="s">
        <v>78</v>
      </c>
      <c r="L12" s="55"/>
      <c r="M12" s="74"/>
      <c r="N12" s="74"/>
      <c r="O12" s="95"/>
      <c r="P12" s="77"/>
      <c r="Q12" s="75"/>
      <c r="R12" s="75"/>
    </row>
    <row r="13" spans="1:18" s="28" customFormat="1" ht="99.75" customHeight="1">
      <c r="A13" s="60"/>
      <c r="B13" s="45"/>
      <c r="C13" s="154"/>
      <c r="D13" s="60"/>
      <c r="E13" s="145"/>
      <c r="F13" s="53"/>
      <c r="G13" s="58"/>
      <c r="H13" s="61"/>
      <c r="I13" s="56"/>
      <c r="J13" s="68"/>
      <c r="K13" s="123"/>
      <c r="L13" s="55"/>
      <c r="M13" s="74"/>
      <c r="N13" s="74"/>
      <c r="O13" s="95"/>
      <c r="P13" s="77"/>
      <c r="Q13" s="75"/>
      <c r="R13" s="75"/>
    </row>
    <row r="14" spans="1:18" s="28" customFormat="1" ht="99.75" customHeight="1">
      <c r="A14" s="60"/>
      <c r="B14" s="45"/>
      <c r="C14" s="96"/>
      <c r="D14" s="60"/>
      <c r="E14" s="108"/>
      <c r="F14" s="53"/>
      <c r="G14" s="58"/>
      <c r="H14" s="61"/>
      <c r="I14" s="56"/>
      <c r="J14" s="68"/>
      <c r="K14" s="123"/>
      <c r="L14" s="55"/>
      <c r="M14" s="74"/>
      <c r="N14" s="74"/>
      <c r="O14" s="95"/>
      <c r="P14" s="77"/>
      <c r="Q14" s="75"/>
      <c r="R14" s="75"/>
    </row>
    <row r="15" spans="1:18" s="28" customFormat="1" ht="99.75" customHeight="1">
      <c r="A15" s="97"/>
      <c r="B15" s="62"/>
      <c r="C15" s="96"/>
      <c r="D15" s="62"/>
      <c r="E15" s="108"/>
      <c r="F15" s="97"/>
      <c r="G15" s="111"/>
      <c r="H15" s="151"/>
      <c r="I15" s="56"/>
      <c r="J15" s="68"/>
      <c r="K15" s="123"/>
      <c r="L15" s="109"/>
      <c r="M15" s="74"/>
      <c r="N15" s="74"/>
      <c r="O15" s="95"/>
      <c r="P15" s="77"/>
      <c r="Q15" s="75"/>
      <c r="R15" s="75"/>
    </row>
    <row r="16" spans="1:18" s="28" customFormat="1" ht="99.75" customHeight="1">
      <c r="A16" s="97"/>
      <c r="B16" s="62"/>
      <c r="C16" s="96"/>
      <c r="D16" s="62"/>
      <c r="E16" s="108"/>
      <c r="F16" s="97"/>
      <c r="G16" s="111"/>
      <c r="H16" s="151"/>
      <c r="I16" s="56"/>
      <c r="J16" s="68"/>
      <c r="K16" s="123"/>
      <c r="L16" s="109"/>
      <c r="M16" s="74"/>
      <c r="N16" s="74"/>
      <c r="O16" s="95"/>
      <c r="P16" s="77"/>
      <c r="Q16" s="75"/>
      <c r="R16" s="75"/>
    </row>
    <row r="17" spans="1:18" s="28" customFormat="1" ht="99.75" customHeight="1">
      <c r="A17" s="97"/>
      <c r="B17" s="62"/>
      <c r="C17" s="96"/>
      <c r="D17" s="62"/>
      <c r="E17" s="108"/>
      <c r="F17" s="97"/>
      <c r="G17" s="111"/>
      <c r="H17" s="151"/>
      <c r="I17" s="56"/>
      <c r="J17" s="68"/>
      <c r="K17" s="123"/>
      <c r="L17" s="109"/>
      <c r="M17" s="74"/>
      <c r="N17" s="74"/>
      <c r="O17" s="95"/>
      <c r="P17" s="77"/>
      <c r="Q17" s="75"/>
      <c r="R17" s="75"/>
    </row>
    <row r="18" spans="1:18" s="28" customFormat="1" ht="99.75" customHeight="1">
      <c r="A18" s="97"/>
      <c r="B18" s="62"/>
      <c r="C18" s="96"/>
      <c r="D18" s="62"/>
      <c r="E18" s="108"/>
      <c r="F18" s="97"/>
      <c r="G18" s="111"/>
      <c r="H18" s="151"/>
      <c r="I18" s="56"/>
      <c r="J18" s="68"/>
      <c r="K18" s="123"/>
      <c r="L18" s="109"/>
      <c r="M18" s="74"/>
      <c r="N18" s="74"/>
      <c r="O18" s="95"/>
      <c r="P18" s="77"/>
      <c r="Q18" s="75"/>
      <c r="R18" s="75"/>
    </row>
    <row r="19" spans="1:18" s="28" customFormat="1" ht="99.75" customHeight="1">
      <c r="A19" s="107"/>
      <c r="B19" s="62"/>
      <c r="C19" s="96"/>
      <c r="D19" s="62"/>
      <c r="E19" s="108"/>
      <c r="F19" s="97"/>
      <c r="G19" s="111"/>
      <c r="H19" s="150"/>
      <c r="I19" s="56"/>
      <c r="J19" s="68"/>
      <c r="K19" s="123"/>
      <c r="L19" s="110"/>
      <c r="M19" s="74"/>
      <c r="N19" s="74"/>
      <c r="O19" s="95"/>
      <c r="P19" s="77"/>
      <c r="Q19" s="75"/>
      <c r="R19" s="75"/>
    </row>
    <row r="20" spans="1:18" s="28" customFormat="1" ht="99.75" customHeight="1">
      <c r="A20" s="97"/>
      <c r="B20" s="62"/>
      <c r="C20" s="96"/>
      <c r="D20" s="62"/>
      <c r="E20" s="108"/>
      <c r="F20" s="97"/>
      <c r="G20" s="80"/>
      <c r="H20" s="151"/>
      <c r="I20" s="56"/>
      <c r="J20" s="68"/>
      <c r="K20" s="123"/>
      <c r="L20" s="109"/>
      <c r="M20" s="74"/>
      <c r="N20" s="74"/>
      <c r="O20" s="95"/>
      <c r="P20" s="77"/>
      <c r="Q20" s="75"/>
      <c r="R20" s="75"/>
    </row>
    <row r="21" spans="1:18" s="28" customFormat="1" ht="99.75" customHeight="1">
      <c r="A21" s="97"/>
      <c r="B21" s="62"/>
      <c r="C21" s="96"/>
      <c r="D21" s="62"/>
      <c r="E21" s="108"/>
      <c r="F21" s="97"/>
      <c r="G21" s="80"/>
      <c r="H21" s="151"/>
      <c r="I21" s="56"/>
      <c r="J21" s="68"/>
      <c r="K21" s="123"/>
      <c r="L21" s="109"/>
      <c r="M21" s="74"/>
      <c r="N21" s="74"/>
      <c r="O21" s="95"/>
      <c r="P21" s="77"/>
      <c r="Q21" s="75"/>
      <c r="R21" s="75"/>
    </row>
    <row r="22" spans="1:18" s="28" customFormat="1" ht="99.75" customHeight="1">
      <c r="A22" s="97"/>
      <c r="B22" s="62"/>
      <c r="C22" s="96"/>
      <c r="D22" s="62"/>
      <c r="E22" s="108"/>
      <c r="F22" s="97"/>
      <c r="G22" s="80"/>
      <c r="H22" s="100"/>
      <c r="I22" s="56"/>
      <c r="J22" s="68"/>
      <c r="K22" s="123"/>
      <c r="L22" s="109"/>
      <c r="M22" s="74"/>
      <c r="N22" s="74"/>
      <c r="O22" s="95"/>
      <c r="P22" s="77"/>
      <c r="Q22" s="75"/>
      <c r="R22" s="75"/>
    </row>
    <row r="23" spans="1:18" s="28" customFormat="1" ht="99.75" customHeight="1">
      <c r="A23" s="97"/>
      <c r="B23" s="62"/>
      <c r="C23" s="96"/>
      <c r="D23" s="62"/>
      <c r="E23" s="108"/>
      <c r="F23" s="97"/>
      <c r="G23" s="80"/>
      <c r="H23" s="100"/>
      <c r="I23" s="56"/>
      <c r="J23" s="68"/>
      <c r="K23" s="123"/>
      <c r="L23" s="109"/>
      <c r="M23" s="74"/>
      <c r="N23" s="74"/>
      <c r="O23" s="95"/>
      <c r="P23" s="77"/>
      <c r="Q23" s="75"/>
      <c r="R23" s="75"/>
    </row>
    <row r="24" spans="1:18" s="28" customFormat="1" ht="99.75" customHeight="1">
      <c r="A24" s="97"/>
      <c r="B24" s="62"/>
      <c r="C24" s="96"/>
      <c r="D24" s="62"/>
      <c r="E24" s="108"/>
      <c r="F24" s="97"/>
      <c r="G24" s="80"/>
      <c r="H24" s="100"/>
      <c r="I24" s="56"/>
      <c r="J24" s="68"/>
      <c r="K24" s="123"/>
      <c r="L24" s="109"/>
      <c r="M24" s="74"/>
      <c r="N24" s="74"/>
      <c r="O24" s="95"/>
      <c r="P24" s="77"/>
      <c r="Q24" s="75"/>
      <c r="R24" s="75"/>
    </row>
    <row r="25" spans="1:18" s="28" customFormat="1" ht="99.75" customHeight="1">
      <c r="A25" s="97"/>
      <c r="B25" s="62"/>
      <c r="C25" s="96"/>
      <c r="D25" s="62"/>
      <c r="E25" s="108"/>
      <c r="F25" s="97"/>
      <c r="G25" s="80"/>
      <c r="H25" s="100"/>
      <c r="I25" s="56"/>
      <c r="J25" s="68"/>
      <c r="K25" s="123"/>
      <c r="L25" s="109"/>
      <c r="M25" s="74"/>
      <c r="N25" s="74"/>
      <c r="O25" s="95"/>
      <c r="P25" s="77"/>
      <c r="Q25" s="75"/>
      <c r="R25" s="75"/>
    </row>
    <row r="26" spans="1:18" s="28" customFormat="1" ht="99.75" customHeight="1">
      <c r="A26" s="97"/>
      <c r="B26" s="62"/>
      <c r="C26" s="96"/>
      <c r="D26" s="62"/>
      <c r="E26" s="108"/>
      <c r="F26" s="97"/>
      <c r="G26" s="80"/>
      <c r="H26" s="100"/>
      <c r="I26" s="56"/>
      <c r="J26" s="68"/>
      <c r="K26" s="123"/>
      <c r="L26" s="109"/>
      <c r="M26" s="74"/>
      <c r="N26" s="74"/>
      <c r="O26" s="74"/>
      <c r="P26" s="77"/>
      <c r="Q26" s="75"/>
      <c r="R26" s="75"/>
    </row>
    <row r="27" spans="1:18" s="28" customFormat="1" ht="99.75" customHeight="1">
      <c r="A27" s="97"/>
      <c r="B27" s="62"/>
      <c r="C27" s="96"/>
      <c r="D27" s="62"/>
      <c r="E27" s="143"/>
      <c r="F27" s="97"/>
      <c r="G27" s="80"/>
      <c r="H27" s="100"/>
      <c r="I27" s="56"/>
      <c r="J27" s="68"/>
      <c r="K27" s="123"/>
      <c r="L27" s="109"/>
      <c r="M27" s="74"/>
      <c r="N27" s="74"/>
      <c r="O27" s="74"/>
      <c r="P27" s="77"/>
      <c r="Q27" s="75"/>
      <c r="R27" s="75"/>
    </row>
    <row r="28" spans="1:18" s="28" customFormat="1" ht="99.75" customHeight="1">
      <c r="A28" s="107"/>
      <c r="B28" s="62"/>
      <c r="C28" s="96"/>
      <c r="D28" s="62"/>
      <c r="E28" s="108"/>
      <c r="F28" s="97"/>
      <c r="G28" s="80"/>
      <c r="H28" s="149"/>
      <c r="I28" s="56"/>
      <c r="J28" s="68"/>
      <c r="K28" s="123"/>
      <c r="L28" s="109"/>
      <c r="M28" s="74"/>
      <c r="N28" s="74"/>
      <c r="O28" s="74"/>
      <c r="P28" s="77"/>
      <c r="Q28" s="75"/>
      <c r="R28" s="75"/>
    </row>
    <row r="29" spans="1:18" s="28" customFormat="1" ht="99.75" customHeight="1">
      <c r="A29" s="97"/>
      <c r="B29" s="62"/>
      <c r="C29" s="96"/>
      <c r="D29" s="62"/>
      <c r="E29" s="108"/>
      <c r="F29" s="62"/>
      <c r="G29" s="80"/>
      <c r="H29" s="100"/>
      <c r="I29" s="56"/>
      <c r="J29" s="68"/>
      <c r="K29" s="123"/>
      <c r="L29" s="97"/>
      <c r="M29" s="74"/>
      <c r="N29" s="74"/>
      <c r="O29" s="74"/>
      <c r="P29" s="77"/>
      <c r="Q29" s="75"/>
      <c r="R29" s="75"/>
    </row>
    <row r="30" spans="1:18" s="28" customFormat="1" ht="99.75" customHeight="1">
      <c r="A30" s="97"/>
      <c r="B30" s="62"/>
      <c r="C30" s="96"/>
      <c r="D30" s="62"/>
      <c r="E30" s="108"/>
      <c r="F30" s="62"/>
      <c r="G30" s="80"/>
      <c r="H30" s="100"/>
      <c r="I30" s="56"/>
      <c r="J30" s="68"/>
      <c r="K30" s="123"/>
      <c r="L30" s="97"/>
      <c r="M30" s="74"/>
      <c r="N30" s="74"/>
      <c r="O30" s="74"/>
      <c r="P30" s="73"/>
      <c r="Q30" s="75"/>
      <c r="R30" s="75"/>
    </row>
    <row r="31" spans="1:18" s="28" customFormat="1" ht="99.75" customHeight="1">
      <c r="A31" s="97"/>
      <c r="B31" s="62"/>
      <c r="C31" s="96"/>
      <c r="D31" s="62"/>
      <c r="E31" s="146"/>
      <c r="F31" s="62"/>
      <c r="G31" s="80"/>
      <c r="H31" s="100"/>
      <c r="I31" s="56"/>
      <c r="J31" s="68"/>
      <c r="K31" s="123"/>
      <c r="L31" s="109"/>
      <c r="M31" s="74"/>
      <c r="N31" s="74"/>
      <c r="O31" s="95"/>
      <c r="P31" s="73"/>
      <c r="Q31" s="75"/>
      <c r="R31" s="75"/>
    </row>
    <row r="32" spans="1:18" s="28" customFormat="1" ht="99.75" customHeight="1">
      <c r="A32" s="97"/>
      <c r="B32" s="62"/>
      <c r="C32" s="96"/>
      <c r="D32" s="62"/>
      <c r="E32" s="147"/>
      <c r="F32" s="62"/>
      <c r="G32" s="80"/>
      <c r="H32" s="100"/>
      <c r="I32" s="56"/>
      <c r="J32" s="68"/>
      <c r="K32" s="123"/>
      <c r="L32" s="109"/>
      <c r="M32" s="74"/>
      <c r="N32" s="74"/>
      <c r="O32" s="95"/>
      <c r="P32" s="73"/>
      <c r="Q32" s="75"/>
      <c r="R32" s="75"/>
    </row>
    <row r="33" spans="1:18" s="28" customFormat="1" ht="99.75" customHeight="1">
      <c r="A33" s="97"/>
      <c r="B33" s="62"/>
      <c r="C33" s="96"/>
      <c r="D33" s="62"/>
      <c r="E33" s="147"/>
      <c r="F33" s="97"/>
      <c r="G33" s="80"/>
      <c r="H33" s="100"/>
      <c r="I33" s="56"/>
      <c r="J33" s="68"/>
      <c r="K33" s="123"/>
      <c r="L33" s="109"/>
      <c r="M33" s="74"/>
      <c r="N33" s="74"/>
      <c r="O33" s="95"/>
      <c r="P33" s="73"/>
      <c r="Q33" s="75"/>
      <c r="R33" s="75"/>
    </row>
    <row r="34" spans="1:18" s="28" customFormat="1" ht="99.75" customHeight="1">
      <c r="A34" s="60"/>
      <c r="B34" s="45"/>
      <c r="C34" s="51"/>
      <c r="D34" s="60"/>
      <c r="E34" s="145"/>
      <c r="F34" s="53"/>
      <c r="G34" s="80"/>
      <c r="H34" s="61"/>
      <c r="I34" s="56"/>
      <c r="J34" s="68"/>
      <c r="K34" s="123"/>
      <c r="L34" s="55"/>
      <c r="M34" s="74"/>
      <c r="N34" s="74"/>
      <c r="O34" s="95"/>
      <c r="P34" s="73"/>
      <c r="Q34" s="75"/>
      <c r="R34" s="75"/>
    </row>
    <row r="35" spans="1:18" s="28" customFormat="1" ht="99.75" customHeight="1">
      <c r="A35" s="60"/>
      <c r="B35" s="45"/>
      <c r="C35" s="51"/>
      <c r="D35" s="60"/>
      <c r="E35" s="145"/>
      <c r="F35" s="53"/>
      <c r="G35" s="80"/>
      <c r="H35" s="61"/>
      <c r="I35" s="56"/>
      <c r="J35" s="68"/>
      <c r="K35" s="123"/>
      <c r="L35" s="55"/>
      <c r="M35" s="74"/>
      <c r="N35" s="74"/>
      <c r="O35" s="95"/>
      <c r="P35" s="73"/>
      <c r="Q35" s="75"/>
      <c r="R35" s="75"/>
    </row>
    <row r="36" spans="1:18" s="28" customFormat="1" ht="99.75" customHeight="1">
      <c r="A36" s="60"/>
      <c r="B36" s="45"/>
      <c r="C36" s="51"/>
      <c r="D36" s="60"/>
      <c r="E36" s="145"/>
      <c r="F36" s="53"/>
      <c r="G36" s="80"/>
      <c r="H36" s="61"/>
      <c r="I36" s="56"/>
      <c r="J36" s="68"/>
      <c r="K36" s="123"/>
      <c r="L36" s="55"/>
      <c r="M36" s="74"/>
      <c r="N36" s="74"/>
      <c r="O36" s="95"/>
      <c r="P36" s="73"/>
      <c r="Q36" s="75"/>
      <c r="R36" s="75"/>
    </row>
    <row r="37" spans="1:18" s="28" customFormat="1" ht="99.75" customHeight="1">
      <c r="A37" s="60"/>
      <c r="B37" s="45"/>
      <c r="C37" s="51"/>
      <c r="D37" s="60"/>
      <c r="E37" s="145"/>
      <c r="F37" s="53"/>
      <c r="G37" s="81"/>
      <c r="H37" s="61"/>
      <c r="I37" s="56"/>
      <c r="J37" s="68"/>
      <c r="K37" s="123"/>
      <c r="L37" s="55"/>
      <c r="M37" s="74"/>
      <c r="N37" s="74"/>
      <c r="O37" s="95"/>
      <c r="P37" s="73"/>
      <c r="Q37" s="75"/>
      <c r="R37" s="75"/>
    </row>
    <row r="38" spans="1:18" s="28" customFormat="1" ht="99.75" customHeight="1">
      <c r="A38" s="60"/>
      <c r="B38" s="45"/>
      <c r="C38" s="51"/>
      <c r="D38" s="60"/>
      <c r="E38" s="145"/>
      <c r="F38" s="53"/>
      <c r="G38" s="82"/>
      <c r="H38" s="61"/>
      <c r="I38" s="56"/>
      <c r="J38" s="68"/>
      <c r="K38" s="123"/>
      <c r="L38" s="55"/>
      <c r="M38" s="74"/>
      <c r="N38" s="76"/>
      <c r="O38" s="95"/>
      <c r="P38" s="73"/>
      <c r="Q38" s="75"/>
      <c r="R38" s="75"/>
    </row>
    <row r="39" spans="1:18" s="28" customFormat="1" ht="99.75" customHeight="1">
      <c r="A39" s="60"/>
      <c r="B39" s="45"/>
      <c r="C39" s="51"/>
      <c r="D39" s="60"/>
      <c r="E39" s="145"/>
      <c r="F39" s="53"/>
      <c r="G39" s="82"/>
      <c r="H39" s="61"/>
      <c r="I39" s="56"/>
      <c r="J39" s="68"/>
      <c r="K39" s="123"/>
      <c r="L39" s="55"/>
      <c r="M39" s="74"/>
      <c r="N39" s="74"/>
      <c r="O39" s="95"/>
      <c r="P39" s="73"/>
      <c r="Q39" s="75"/>
      <c r="R39" s="75"/>
    </row>
    <row r="40" spans="1:18" s="28" customFormat="1" ht="99.75" customHeight="1">
      <c r="A40" s="60"/>
      <c r="B40" s="45"/>
      <c r="C40" s="51"/>
      <c r="D40" s="60"/>
      <c r="E40" s="145"/>
      <c r="F40" s="53"/>
      <c r="G40" s="82"/>
      <c r="H40" s="61"/>
      <c r="I40" s="56"/>
      <c r="J40" s="68"/>
      <c r="K40" s="123"/>
      <c r="L40" s="55"/>
      <c r="M40" s="74"/>
      <c r="N40" s="74"/>
      <c r="O40" s="95"/>
      <c r="P40" s="73"/>
      <c r="Q40" s="75"/>
      <c r="R40" s="75"/>
    </row>
    <row r="41" spans="1:18" s="28" customFormat="1" ht="99.75" customHeight="1">
      <c r="A41" s="60"/>
      <c r="B41" s="45"/>
      <c r="C41" s="51"/>
      <c r="D41" s="60"/>
      <c r="E41" s="145"/>
      <c r="F41" s="53"/>
      <c r="G41" s="82"/>
      <c r="H41" s="61"/>
      <c r="I41" s="56"/>
      <c r="J41" s="68"/>
      <c r="K41" s="123"/>
      <c r="L41" s="55"/>
      <c r="M41" s="74"/>
      <c r="N41" s="74"/>
      <c r="O41" s="95"/>
      <c r="P41" s="73"/>
      <c r="Q41" s="75"/>
      <c r="R41" s="75"/>
    </row>
    <row r="42" spans="1:18" s="28" customFormat="1" ht="99.75" customHeight="1">
      <c r="A42" s="60"/>
      <c r="B42" s="45"/>
      <c r="C42" s="51"/>
      <c r="D42" s="60"/>
      <c r="E42" s="145"/>
      <c r="F42" s="53"/>
      <c r="G42" s="82"/>
      <c r="H42" s="61"/>
      <c r="I42" s="56"/>
      <c r="J42" s="68"/>
      <c r="K42" s="123"/>
      <c r="L42" s="55"/>
      <c r="M42" s="74"/>
      <c r="N42" s="74"/>
      <c r="O42" s="95"/>
      <c r="P42" s="73"/>
      <c r="Q42" s="75"/>
      <c r="R42" s="75"/>
    </row>
    <row r="43" spans="1:18" s="28" customFormat="1" ht="99.75" customHeight="1">
      <c r="A43" s="60"/>
      <c r="B43" s="45"/>
      <c r="C43" s="51"/>
      <c r="D43" s="60"/>
      <c r="E43" s="145"/>
      <c r="F43" s="53"/>
      <c r="G43" s="82"/>
      <c r="H43" s="61"/>
      <c r="I43" s="56"/>
      <c r="J43" s="68"/>
      <c r="K43" s="123"/>
      <c r="L43" s="55"/>
      <c r="M43" s="74"/>
      <c r="N43" s="74"/>
      <c r="O43" s="95"/>
      <c r="P43" s="73"/>
      <c r="Q43" s="75"/>
      <c r="R43" s="75"/>
    </row>
    <row r="44" spans="1:18" s="28" customFormat="1" ht="99.75" customHeight="1">
      <c r="A44" s="60"/>
      <c r="B44" s="45"/>
      <c r="C44" s="51"/>
      <c r="D44" s="60"/>
      <c r="E44" s="145"/>
      <c r="F44" s="53"/>
      <c r="G44" s="82"/>
      <c r="H44" s="61"/>
      <c r="I44" s="56"/>
      <c r="J44" s="68"/>
      <c r="K44" s="123"/>
      <c r="L44" s="55"/>
      <c r="M44" s="74"/>
      <c r="N44" s="74"/>
      <c r="O44" s="95"/>
      <c r="P44" s="73"/>
      <c r="Q44" s="75"/>
      <c r="R44" s="75"/>
    </row>
    <row r="45" spans="1:18" s="28" customFormat="1" ht="99.75" customHeight="1">
      <c r="A45" s="60"/>
      <c r="B45" s="45"/>
      <c r="C45" s="51"/>
      <c r="D45" s="60"/>
      <c r="E45" s="145"/>
      <c r="F45" s="53"/>
      <c r="G45" s="82"/>
      <c r="H45" s="61"/>
      <c r="I45" s="56"/>
      <c r="J45" s="68"/>
      <c r="K45" s="123"/>
      <c r="L45" s="62"/>
      <c r="M45" s="74"/>
      <c r="N45" s="74"/>
      <c r="O45" s="95"/>
      <c r="P45" s="73"/>
      <c r="Q45" s="75"/>
      <c r="R45" s="75"/>
    </row>
    <row r="46" spans="1:18" s="28" customFormat="1" ht="99.75" customHeight="1">
      <c r="A46" s="60"/>
      <c r="B46" s="45"/>
      <c r="C46" s="51"/>
      <c r="D46" s="60"/>
      <c r="E46" s="145"/>
      <c r="F46" s="53"/>
      <c r="G46" s="82"/>
      <c r="H46" s="61"/>
      <c r="I46" s="56"/>
      <c r="J46" s="68"/>
      <c r="K46" s="123"/>
      <c r="L46" s="55"/>
      <c r="M46" s="74"/>
      <c r="N46" s="74"/>
      <c r="O46" s="95"/>
      <c r="P46" s="73"/>
      <c r="Q46" s="75"/>
      <c r="R46" s="75"/>
    </row>
    <row r="47" spans="1:18" s="28" customFormat="1" ht="99.75" customHeight="1">
      <c r="A47" s="60"/>
      <c r="B47" s="45"/>
      <c r="C47" s="51"/>
      <c r="D47" s="60"/>
      <c r="E47" s="145"/>
      <c r="F47" s="53"/>
      <c r="G47" s="82"/>
      <c r="H47" s="61"/>
      <c r="I47" s="56"/>
      <c r="J47" s="68"/>
      <c r="K47" s="123"/>
      <c r="L47" s="55"/>
      <c r="M47" s="74"/>
      <c r="N47" s="74"/>
      <c r="O47" s="95"/>
      <c r="P47" s="73"/>
      <c r="Q47" s="75"/>
      <c r="R47" s="75"/>
    </row>
    <row r="48" spans="1:18" s="28" customFormat="1" ht="99.75" customHeight="1">
      <c r="A48" s="45"/>
      <c r="B48" s="45"/>
      <c r="C48" s="51"/>
      <c r="D48" s="45"/>
      <c r="E48" s="148"/>
      <c r="F48" s="53"/>
      <c r="G48" s="82"/>
      <c r="H48" s="61"/>
      <c r="I48" s="56"/>
      <c r="J48" s="68"/>
      <c r="K48" s="123"/>
      <c r="L48" s="57"/>
      <c r="M48" s="74"/>
      <c r="N48" s="74"/>
      <c r="O48" s="74"/>
      <c r="P48" s="73"/>
      <c r="Q48" s="75"/>
      <c r="R48" s="75"/>
    </row>
    <row r="49" spans="1:18" s="28" customFormat="1" ht="99.75" customHeight="1">
      <c r="A49" s="45"/>
      <c r="B49" s="45"/>
      <c r="C49" s="51"/>
      <c r="D49" s="45"/>
      <c r="E49" s="148"/>
      <c r="F49" s="53"/>
      <c r="G49" s="82"/>
      <c r="H49" s="61"/>
      <c r="I49" s="56"/>
      <c r="J49" s="68"/>
      <c r="K49" s="123"/>
      <c r="L49" s="63"/>
      <c r="M49" s="74"/>
      <c r="N49" s="74"/>
      <c r="O49" s="74"/>
      <c r="P49" s="73"/>
      <c r="Q49" s="75"/>
      <c r="R49" s="75"/>
    </row>
    <row r="50" spans="1:18" s="28" customFormat="1" ht="99.75" customHeight="1">
      <c r="A50" s="45"/>
      <c r="B50" s="45"/>
      <c r="C50" s="51"/>
      <c r="D50" s="45"/>
      <c r="E50" s="148"/>
      <c r="F50" s="53"/>
      <c r="G50" s="82"/>
      <c r="H50" s="61"/>
      <c r="I50" s="56"/>
      <c r="J50" s="68"/>
      <c r="K50" s="123"/>
      <c r="L50" s="63"/>
      <c r="M50" s="74"/>
      <c r="N50" s="74"/>
      <c r="O50" s="95"/>
      <c r="P50" s="73"/>
      <c r="Q50" s="75"/>
      <c r="R50" s="75"/>
    </row>
    <row r="51" spans="1:18" s="28" customFormat="1" ht="99.75" customHeight="1">
      <c r="A51" s="45"/>
      <c r="B51" s="45"/>
      <c r="C51" s="51"/>
      <c r="D51" s="45"/>
      <c r="E51" s="148"/>
      <c r="F51" s="53"/>
      <c r="G51" s="80"/>
      <c r="H51" s="61"/>
      <c r="I51" s="56"/>
      <c r="J51" s="68"/>
      <c r="K51" s="123"/>
      <c r="L51" s="57"/>
      <c r="M51" s="74"/>
      <c r="N51" s="74"/>
      <c r="O51" s="95"/>
      <c r="P51" s="73"/>
      <c r="Q51" s="75"/>
      <c r="R51" s="75"/>
    </row>
    <row r="52" spans="1:18" s="28" customFormat="1" ht="99.75" customHeight="1">
      <c r="A52" s="45"/>
      <c r="B52" s="45"/>
      <c r="C52" s="51"/>
      <c r="D52" s="45"/>
      <c r="E52" s="148"/>
      <c r="F52" s="53"/>
      <c r="G52" s="82"/>
      <c r="H52" s="61"/>
      <c r="I52" s="56"/>
      <c r="J52" s="68"/>
      <c r="K52" s="123"/>
      <c r="L52" s="57"/>
      <c r="M52" s="74"/>
      <c r="N52" s="74"/>
      <c r="O52" s="95"/>
      <c r="P52" s="73"/>
      <c r="Q52" s="75"/>
      <c r="R52" s="75"/>
    </row>
    <row r="53" spans="1:18" s="28" customFormat="1" ht="99.75" customHeight="1">
      <c r="A53" s="62"/>
      <c r="B53" s="62"/>
      <c r="C53" s="96"/>
      <c r="D53" s="62"/>
      <c r="E53" s="108"/>
      <c r="F53" s="97"/>
      <c r="G53" s="80"/>
      <c r="H53" s="100"/>
      <c r="I53" s="56"/>
      <c r="J53" s="68"/>
      <c r="K53" s="85"/>
      <c r="L53" s="109"/>
      <c r="M53" s="74"/>
      <c r="N53" s="74"/>
      <c r="O53" s="95"/>
      <c r="P53" s="73"/>
      <c r="Q53" s="75"/>
      <c r="R53" s="75"/>
    </row>
    <row r="54" spans="13:14" ht="13.5">
      <c r="M54" s="66"/>
      <c r="N54" s="66"/>
    </row>
  </sheetData>
  <sheetProtection/>
  <autoFilter ref="A5:Q53">
    <sortState ref="A6:Q54">
      <sortCondition sortBy="value" ref="C6:C54"/>
    </sortState>
  </autoFilter>
  <mergeCells count="2">
    <mergeCell ref="A2:L2"/>
    <mergeCell ref="F4:L4"/>
  </mergeCells>
  <dataValidations count="2">
    <dataValidation allowBlank="1" showInputMessage="1" showErrorMessage="1" promptTitle="入力方法" prompt="半角数字で入力して下さい。" errorTitle="参考" error="半角数字で入力して下さい。" imeMode="halfAlpha" sqref="H9:H14 H34:H52 H6:H7"/>
    <dataValidation type="date" allowBlank="1" showInputMessage="1" showErrorMessage="1" prompt="平成24年4月1日の形式で入力する。" sqref="C34:C52 C9">
      <formula1>41000</formula1>
      <formula2>41364</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N66"/>
  <sheetViews>
    <sheetView view="pageBreakPreview" zoomScale="80" zoomScaleNormal="90" zoomScaleSheetLayoutView="80" zoomScalePageLayoutView="0" workbookViewId="0" topLeftCell="A1">
      <selection activeCell="M16" sqref="M16"/>
    </sheetView>
  </sheetViews>
  <sheetFormatPr defaultColWidth="9.00390625" defaultRowHeight="13.5"/>
  <cols>
    <col min="1" max="1" width="39.125" style="32" customWidth="1"/>
    <col min="2" max="2" width="19.125" style="11" customWidth="1"/>
    <col min="3" max="3" width="28.125" style="11" customWidth="1"/>
    <col min="4" max="4" width="18.625" style="11" customWidth="1"/>
    <col min="5" max="5" width="16.625" style="11" customWidth="1"/>
    <col min="6" max="6" width="16.625" style="32" customWidth="1"/>
    <col min="7" max="7" width="16.625" style="16" customWidth="1"/>
    <col min="8" max="8" width="7.625" style="32" customWidth="1"/>
    <col min="9" max="9" width="7.625" style="17" customWidth="1"/>
    <col min="10" max="10" width="54.875" style="21" customWidth="1"/>
    <col min="11" max="11" width="13.125" style="167" customWidth="1"/>
    <col min="12" max="12" width="15.25390625" style="11" customWidth="1"/>
    <col min="13" max="13" width="15.00390625" style="167" bestFit="1" customWidth="1"/>
    <col min="14" max="16384" width="9.00390625" style="11" customWidth="1"/>
  </cols>
  <sheetData>
    <row r="1" ht="27" customHeight="1">
      <c r="A1" s="11" t="s">
        <v>16</v>
      </c>
    </row>
    <row r="2" spans="1:10" ht="21" customHeight="1">
      <c r="A2" s="344" t="s">
        <v>17</v>
      </c>
      <c r="B2" s="344"/>
      <c r="C2" s="344"/>
      <c r="D2" s="344"/>
      <c r="E2" s="344"/>
      <c r="F2" s="344"/>
      <c r="G2" s="344"/>
      <c r="H2" s="344"/>
      <c r="I2" s="344"/>
      <c r="J2" s="344"/>
    </row>
    <row r="3" spans="1:13" s="18" customFormat="1" ht="21" customHeight="1">
      <c r="A3" s="345" t="s">
        <v>54</v>
      </c>
      <c r="B3" s="345"/>
      <c r="F3" s="343" t="str">
        <f>'東京別記様式 5（随意契約（物品役務等））'!F4:L4</f>
        <v>（審議対象期間　2019年10月1日～2019年12月31日）</v>
      </c>
      <c r="G3" s="343"/>
      <c r="H3" s="343"/>
      <c r="I3" s="343"/>
      <c r="J3" s="343"/>
      <c r="K3" s="168"/>
      <c r="L3" s="168"/>
      <c r="M3" s="167"/>
    </row>
    <row r="4" spans="1:14" s="13" customFormat="1" ht="69" customHeight="1">
      <c r="A4" s="41" t="s">
        <v>18</v>
      </c>
      <c r="B4" s="41" t="s">
        <v>5</v>
      </c>
      <c r="C4" s="41" t="s">
        <v>19</v>
      </c>
      <c r="D4" s="41" t="s">
        <v>60</v>
      </c>
      <c r="E4" s="41" t="s">
        <v>20</v>
      </c>
      <c r="F4" s="41" t="s">
        <v>8</v>
      </c>
      <c r="G4" s="43" t="s">
        <v>3</v>
      </c>
      <c r="H4" s="41" t="s">
        <v>21</v>
      </c>
      <c r="I4" s="44" t="s">
        <v>22</v>
      </c>
      <c r="J4" s="44" t="s">
        <v>0</v>
      </c>
      <c r="K4" s="67"/>
      <c r="L4" s="67"/>
      <c r="M4" s="67"/>
      <c r="N4" s="83"/>
    </row>
    <row r="5" spans="1:14" s="13" customFormat="1" ht="120" customHeight="1">
      <c r="A5" s="188" t="s">
        <v>156</v>
      </c>
      <c r="B5" s="189">
        <v>43768</v>
      </c>
      <c r="C5" s="188" t="s">
        <v>157</v>
      </c>
      <c r="D5" s="187">
        <v>6010701024662</v>
      </c>
      <c r="E5" s="190" t="s">
        <v>63</v>
      </c>
      <c r="F5" s="191" t="s">
        <v>158</v>
      </c>
      <c r="G5" s="191" t="s">
        <v>159</v>
      </c>
      <c r="H5" s="192">
        <v>0.432</v>
      </c>
      <c r="I5" s="182">
        <v>1</v>
      </c>
      <c r="J5" s="49" t="s">
        <v>177</v>
      </c>
      <c r="K5" s="172"/>
      <c r="L5" s="173"/>
      <c r="M5" s="71"/>
      <c r="N5" s="84"/>
    </row>
    <row r="6" spans="1:14" s="13" customFormat="1" ht="179.25" customHeight="1">
      <c r="A6" s="113" t="s">
        <v>154</v>
      </c>
      <c r="B6" s="51">
        <v>43762</v>
      </c>
      <c r="C6" s="60" t="s">
        <v>84</v>
      </c>
      <c r="D6" s="59">
        <v>9010601021385</v>
      </c>
      <c r="E6" s="47" t="s">
        <v>74</v>
      </c>
      <c r="F6" s="106">
        <v>22206800</v>
      </c>
      <c r="G6" s="99">
        <v>9031000</v>
      </c>
      <c r="H6" s="52">
        <v>0.406</v>
      </c>
      <c r="I6" s="181">
        <v>1</v>
      </c>
      <c r="J6" s="49" t="s">
        <v>178</v>
      </c>
      <c r="K6" s="174"/>
      <c r="L6" s="175"/>
      <c r="M6" s="71"/>
      <c r="N6" s="84"/>
    </row>
    <row r="7" spans="1:14" s="13" customFormat="1" ht="120" customHeight="1">
      <c r="A7" s="113" t="s">
        <v>155</v>
      </c>
      <c r="B7" s="96">
        <v>43769</v>
      </c>
      <c r="C7" s="60" t="s">
        <v>84</v>
      </c>
      <c r="D7" s="59">
        <v>9010601021385</v>
      </c>
      <c r="E7" s="47" t="s">
        <v>74</v>
      </c>
      <c r="F7" s="99" t="s">
        <v>85</v>
      </c>
      <c r="G7" s="156">
        <v>95993700</v>
      </c>
      <c r="H7" s="308" t="s">
        <v>78</v>
      </c>
      <c r="I7" s="181">
        <v>1</v>
      </c>
      <c r="J7" s="49" t="s">
        <v>179</v>
      </c>
      <c r="K7" s="174"/>
      <c r="L7" s="173"/>
      <c r="M7" s="71"/>
      <c r="N7" s="84"/>
    </row>
    <row r="8" spans="1:14" s="13" customFormat="1" ht="165" customHeight="1">
      <c r="A8" s="113" t="s">
        <v>89</v>
      </c>
      <c r="B8" s="51">
        <v>43776</v>
      </c>
      <c r="C8" s="60" t="s">
        <v>90</v>
      </c>
      <c r="D8" s="59">
        <v>6010001030403</v>
      </c>
      <c r="E8" s="47" t="s">
        <v>123</v>
      </c>
      <c r="F8" s="58" t="s">
        <v>85</v>
      </c>
      <c r="G8" s="61">
        <v>214500000</v>
      </c>
      <c r="H8" s="308" t="s">
        <v>78</v>
      </c>
      <c r="I8" s="181">
        <v>1</v>
      </c>
      <c r="J8" s="49" t="s">
        <v>180</v>
      </c>
      <c r="K8" s="174"/>
      <c r="L8" s="173"/>
      <c r="M8" s="71"/>
      <c r="N8" s="84"/>
    </row>
    <row r="9" spans="1:14" s="128" customFormat="1" ht="120" customHeight="1">
      <c r="A9" s="179" t="s">
        <v>95</v>
      </c>
      <c r="B9" s="96">
        <v>43787</v>
      </c>
      <c r="C9" s="179" t="s">
        <v>96</v>
      </c>
      <c r="D9" s="155">
        <v>3010001129215</v>
      </c>
      <c r="E9" s="47" t="s">
        <v>74</v>
      </c>
      <c r="F9" s="58" t="s">
        <v>85</v>
      </c>
      <c r="G9" s="61">
        <v>67001550</v>
      </c>
      <c r="H9" s="308" t="s">
        <v>78</v>
      </c>
      <c r="I9" s="181">
        <v>1</v>
      </c>
      <c r="J9" s="49" t="s">
        <v>177</v>
      </c>
      <c r="K9" s="174"/>
      <c r="L9" s="176"/>
      <c r="M9" s="177"/>
      <c r="N9" s="158"/>
    </row>
    <row r="10" spans="1:14" s="13" customFormat="1" ht="120" customHeight="1">
      <c r="A10" s="188" t="s">
        <v>103</v>
      </c>
      <c r="B10" s="189">
        <v>43788</v>
      </c>
      <c r="C10" s="188" t="s">
        <v>104</v>
      </c>
      <c r="D10" s="187">
        <v>8010001036398</v>
      </c>
      <c r="E10" s="190" t="s">
        <v>74</v>
      </c>
      <c r="F10" s="191">
        <v>7261621</v>
      </c>
      <c r="G10" s="191">
        <v>6820000</v>
      </c>
      <c r="H10" s="192">
        <v>0.939</v>
      </c>
      <c r="I10" s="182">
        <v>1</v>
      </c>
      <c r="J10" s="49" t="s">
        <v>177</v>
      </c>
      <c r="K10" s="172"/>
      <c r="L10" s="173"/>
      <c r="M10" s="71"/>
      <c r="N10" s="84"/>
    </row>
    <row r="11" spans="1:14" s="13" customFormat="1" ht="120" customHeight="1">
      <c r="A11" s="113" t="s">
        <v>107</v>
      </c>
      <c r="B11" s="51">
        <v>43802</v>
      </c>
      <c r="C11" s="60" t="s">
        <v>108</v>
      </c>
      <c r="D11" s="59">
        <v>7010001064648</v>
      </c>
      <c r="E11" s="47" t="s">
        <v>123</v>
      </c>
      <c r="F11" s="106">
        <v>5447909693</v>
      </c>
      <c r="G11" s="99">
        <v>5444629960</v>
      </c>
      <c r="H11" s="52">
        <v>0.999</v>
      </c>
      <c r="I11" s="181">
        <v>1</v>
      </c>
      <c r="J11" s="49" t="s">
        <v>181</v>
      </c>
      <c r="K11" s="174"/>
      <c r="L11" s="178"/>
      <c r="M11" s="101"/>
      <c r="N11" s="84"/>
    </row>
    <row r="12" spans="1:14" s="13" customFormat="1" ht="120" customHeight="1">
      <c r="A12" s="113" t="s">
        <v>109</v>
      </c>
      <c r="B12" s="96">
        <v>43810</v>
      </c>
      <c r="C12" s="60" t="s">
        <v>110</v>
      </c>
      <c r="D12" s="59">
        <v>2010901004526</v>
      </c>
      <c r="E12" s="47" t="s">
        <v>74</v>
      </c>
      <c r="F12" s="99" t="s">
        <v>85</v>
      </c>
      <c r="G12" s="156">
        <v>2126520</v>
      </c>
      <c r="H12" s="308" t="s">
        <v>78</v>
      </c>
      <c r="I12" s="181">
        <v>1</v>
      </c>
      <c r="J12" s="49" t="s">
        <v>182</v>
      </c>
      <c r="K12" s="174"/>
      <c r="L12" s="173"/>
      <c r="M12" s="71"/>
      <c r="N12" s="84"/>
    </row>
    <row r="13" spans="1:14" s="13" customFormat="1" ht="165" customHeight="1">
      <c r="A13" s="113" t="s">
        <v>131</v>
      </c>
      <c r="B13" s="51">
        <v>43754</v>
      </c>
      <c r="C13" s="60" t="s">
        <v>132</v>
      </c>
      <c r="D13" s="59">
        <v>7010001064648</v>
      </c>
      <c r="E13" s="47" t="s">
        <v>1</v>
      </c>
      <c r="F13" s="58" t="s">
        <v>85</v>
      </c>
      <c r="G13" s="61">
        <v>1237500</v>
      </c>
      <c r="H13" s="308" t="s">
        <v>78</v>
      </c>
      <c r="I13" s="181">
        <v>1</v>
      </c>
      <c r="J13" s="49" t="s">
        <v>183</v>
      </c>
      <c r="K13" s="174"/>
      <c r="L13" s="173"/>
      <c r="M13" s="101"/>
      <c r="N13" s="84"/>
    </row>
    <row r="14" spans="1:14" s="128" customFormat="1" ht="120" customHeight="1">
      <c r="A14" s="179" t="s">
        <v>133</v>
      </c>
      <c r="B14" s="96">
        <v>43780</v>
      </c>
      <c r="C14" s="179" t="s">
        <v>134</v>
      </c>
      <c r="D14" s="155">
        <v>3020001036162</v>
      </c>
      <c r="E14" s="47" t="s">
        <v>1</v>
      </c>
      <c r="F14" s="58">
        <v>4384930</v>
      </c>
      <c r="G14" s="61">
        <v>4370256</v>
      </c>
      <c r="H14" s="52">
        <v>0.996</v>
      </c>
      <c r="I14" s="181">
        <v>1</v>
      </c>
      <c r="J14" s="49" t="s">
        <v>187</v>
      </c>
      <c r="K14" s="174"/>
      <c r="L14" s="176"/>
      <c r="M14" s="71"/>
      <c r="N14" s="158"/>
    </row>
    <row r="15" spans="1:14" s="13" customFormat="1" ht="120" customHeight="1">
      <c r="A15" s="188" t="s">
        <v>138</v>
      </c>
      <c r="B15" s="189">
        <v>43811</v>
      </c>
      <c r="C15" s="188" t="s">
        <v>139</v>
      </c>
      <c r="D15" s="187" t="s">
        <v>140</v>
      </c>
      <c r="E15" s="190" t="s">
        <v>152</v>
      </c>
      <c r="F15" s="191">
        <v>4208800411</v>
      </c>
      <c r="G15" s="191">
        <v>4207500000</v>
      </c>
      <c r="H15" s="192">
        <v>0.999</v>
      </c>
      <c r="I15" s="182">
        <v>1</v>
      </c>
      <c r="J15" s="49" t="s">
        <v>184</v>
      </c>
      <c r="K15" s="172"/>
      <c r="L15" s="173"/>
      <c r="M15" s="71"/>
      <c r="N15" s="84"/>
    </row>
    <row r="16" spans="1:14" s="13" customFormat="1" ht="120" customHeight="1">
      <c r="A16" s="113" t="s">
        <v>141</v>
      </c>
      <c r="B16" s="51">
        <v>43823</v>
      </c>
      <c r="C16" s="60" t="s">
        <v>108</v>
      </c>
      <c r="D16" s="59">
        <v>7010001064648</v>
      </c>
      <c r="E16" s="47" t="s">
        <v>1</v>
      </c>
      <c r="F16" s="106" t="s">
        <v>85</v>
      </c>
      <c r="G16" s="99">
        <v>4678300</v>
      </c>
      <c r="H16" s="308" t="s">
        <v>78</v>
      </c>
      <c r="I16" s="181">
        <v>1</v>
      </c>
      <c r="J16" s="49" t="s">
        <v>183</v>
      </c>
      <c r="K16" s="174"/>
      <c r="L16" s="175"/>
      <c r="M16" s="101"/>
      <c r="N16" s="84"/>
    </row>
    <row r="17" spans="1:14" s="13" customFormat="1" ht="120" customHeight="1">
      <c r="A17" s="113" t="s">
        <v>142</v>
      </c>
      <c r="B17" s="96">
        <v>43824</v>
      </c>
      <c r="C17" s="60" t="s">
        <v>84</v>
      </c>
      <c r="D17" s="59">
        <v>9010601021385</v>
      </c>
      <c r="E17" s="47" t="s">
        <v>1</v>
      </c>
      <c r="F17" s="99">
        <v>40850876</v>
      </c>
      <c r="G17" s="156">
        <v>40663700</v>
      </c>
      <c r="H17" s="52">
        <v>0.9954</v>
      </c>
      <c r="I17" s="181">
        <v>1</v>
      </c>
      <c r="J17" s="49" t="s">
        <v>185</v>
      </c>
      <c r="K17" s="174"/>
      <c r="L17" s="173"/>
      <c r="M17" s="71"/>
      <c r="N17" s="84"/>
    </row>
    <row r="18" spans="1:14" s="13" customFormat="1" ht="165" customHeight="1">
      <c r="A18" s="113" t="s">
        <v>143</v>
      </c>
      <c r="B18" s="51">
        <v>43825</v>
      </c>
      <c r="C18" s="60" t="s">
        <v>144</v>
      </c>
      <c r="D18" s="59">
        <v>1020001071491</v>
      </c>
      <c r="E18" s="47" t="s">
        <v>1</v>
      </c>
      <c r="F18" s="58" t="s">
        <v>85</v>
      </c>
      <c r="G18" s="61">
        <v>104610000</v>
      </c>
      <c r="H18" s="308" t="s">
        <v>78</v>
      </c>
      <c r="I18" s="181">
        <v>1</v>
      </c>
      <c r="J18" s="49" t="s">
        <v>186</v>
      </c>
      <c r="K18" s="174"/>
      <c r="L18" s="173"/>
      <c r="M18" s="71"/>
      <c r="N18" s="84"/>
    </row>
    <row r="19" spans="1:14" s="128" customFormat="1" ht="120" customHeight="1" hidden="1">
      <c r="A19" s="45"/>
      <c r="B19" s="96"/>
      <c r="C19" s="45"/>
      <c r="D19" s="155"/>
      <c r="E19" s="47"/>
      <c r="F19" s="58"/>
      <c r="G19" s="61"/>
      <c r="H19" s="52"/>
      <c r="I19" s="48"/>
      <c r="J19" s="49"/>
      <c r="K19" s="174"/>
      <c r="L19" s="176"/>
      <c r="M19" s="71"/>
      <c r="N19" s="158"/>
    </row>
    <row r="20" spans="1:14" s="128" customFormat="1" ht="120" customHeight="1" hidden="1">
      <c r="A20" s="45"/>
      <c r="B20" s="96"/>
      <c r="C20" s="45"/>
      <c r="D20" s="155"/>
      <c r="E20" s="47"/>
      <c r="F20" s="58"/>
      <c r="G20" s="61"/>
      <c r="H20" s="52"/>
      <c r="I20" s="48"/>
      <c r="J20" s="49"/>
      <c r="K20" s="174"/>
      <c r="L20" s="176"/>
      <c r="M20" s="71"/>
      <c r="N20" s="158"/>
    </row>
    <row r="21" spans="1:14" s="128" customFormat="1" ht="120" customHeight="1" hidden="1">
      <c r="A21" s="45"/>
      <c r="B21" s="96"/>
      <c r="C21" s="45"/>
      <c r="D21" s="155"/>
      <c r="E21" s="47"/>
      <c r="F21" s="58"/>
      <c r="G21" s="61"/>
      <c r="H21" s="52"/>
      <c r="I21" s="48"/>
      <c r="J21" s="49"/>
      <c r="K21" s="174"/>
      <c r="L21" s="176"/>
      <c r="M21" s="71"/>
      <c r="N21" s="158"/>
    </row>
    <row r="22" spans="1:14" s="13" customFormat="1" ht="120" customHeight="1" hidden="1">
      <c r="A22" s="119"/>
      <c r="B22" s="129"/>
      <c r="C22" s="119"/>
      <c r="D22" s="118"/>
      <c r="E22" s="130"/>
      <c r="F22" s="131"/>
      <c r="G22" s="131"/>
      <c r="H22" s="132"/>
      <c r="I22" s="88"/>
      <c r="J22" s="49"/>
      <c r="K22" s="172"/>
      <c r="L22" s="173"/>
      <c r="M22" s="71"/>
      <c r="N22" s="84"/>
    </row>
    <row r="23" ht="13.5">
      <c r="I23" s="20"/>
    </row>
    <row r="24" ht="13.5">
      <c r="I24" s="20"/>
    </row>
    <row r="25" ht="13.5">
      <c r="I25" s="20"/>
    </row>
    <row r="26" ht="13.5">
      <c r="I26" s="20"/>
    </row>
    <row r="27" ht="13.5">
      <c r="I27" s="20"/>
    </row>
    <row r="28" ht="13.5">
      <c r="I28" s="20"/>
    </row>
    <row r="29" ht="13.5">
      <c r="I29" s="20"/>
    </row>
    <row r="30" ht="13.5">
      <c r="I30" s="20"/>
    </row>
    <row r="31" ht="13.5">
      <c r="I31" s="20"/>
    </row>
    <row r="32" ht="13.5">
      <c r="I32" s="20"/>
    </row>
    <row r="33" ht="13.5">
      <c r="I33" s="20"/>
    </row>
    <row r="34" ht="13.5">
      <c r="I34" s="20"/>
    </row>
    <row r="35" ht="13.5">
      <c r="I35" s="20"/>
    </row>
    <row r="36" ht="13.5">
      <c r="I36" s="20"/>
    </row>
    <row r="37" ht="13.5">
      <c r="I37" s="20"/>
    </row>
    <row r="38" ht="13.5">
      <c r="I38" s="20"/>
    </row>
    <row r="39" ht="13.5">
      <c r="I39" s="20"/>
    </row>
    <row r="40" ht="13.5">
      <c r="I40" s="20"/>
    </row>
    <row r="41" ht="13.5">
      <c r="I41" s="20"/>
    </row>
    <row r="42" ht="13.5">
      <c r="I42" s="20"/>
    </row>
    <row r="43" ht="13.5">
      <c r="I43" s="20"/>
    </row>
    <row r="44" ht="13.5">
      <c r="I44" s="20"/>
    </row>
    <row r="45" ht="13.5">
      <c r="I45" s="20"/>
    </row>
    <row r="46" ht="13.5">
      <c r="I46" s="20"/>
    </row>
    <row r="47" ht="13.5">
      <c r="I47" s="20"/>
    </row>
    <row r="48" ht="13.5">
      <c r="I48" s="20"/>
    </row>
    <row r="49" ht="13.5">
      <c r="I49" s="20"/>
    </row>
    <row r="50" ht="13.5">
      <c r="I50" s="20"/>
    </row>
    <row r="51" ht="13.5">
      <c r="I51" s="20"/>
    </row>
    <row r="52" ht="13.5">
      <c r="I52" s="20"/>
    </row>
    <row r="53" ht="13.5">
      <c r="I53" s="20"/>
    </row>
    <row r="54" ht="13.5">
      <c r="I54" s="20"/>
    </row>
    <row r="55" ht="13.5">
      <c r="I55" s="20"/>
    </row>
    <row r="56" ht="13.5">
      <c r="I56" s="20"/>
    </row>
    <row r="57" ht="13.5">
      <c r="I57" s="20"/>
    </row>
    <row r="58" ht="13.5">
      <c r="I58" s="20"/>
    </row>
    <row r="59" ht="13.5">
      <c r="I59" s="20"/>
    </row>
    <row r="60" ht="13.5">
      <c r="I60" s="20"/>
    </row>
    <row r="61" ht="13.5">
      <c r="I61" s="20"/>
    </row>
    <row r="62" ht="13.5">
      <c r="I62" s="20"/>
    </row>
    <row r="63" ht="13.5">
      <c r="I63" s="20"/>
    </row>
    <row r="64" ht="13.5">
      <c r="I64" s="20"/>
    </row>
    <row r="65" ht="13.5">
      <c r="I65" s="20"/>
    </row>
    <row r="66" ht="13.5">
      <c r="I66" s="20"/>
    </row>
  </sheetData>
  <sheetProtection/>
  <autoFilter ref="A1:M21"/>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17:G22 G5 G7:G10 G12:G15"/>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1"/>
  <headerFooter alignWithMargins="0">
    <oddFooter>&amp;C東京-別記様式6（&amp;P/&amp;N）</oddFooter>
  </headerFooter>
</worksheet>
</file>

<file path=xl/worksheets/sheet8.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115" zoomScaleSheetLayoutView="115" workbookViewId="0" topLeftCell="A1">
      <selection activeCell="M16" sqref="M16"/>
    </sheetView>
  </sheetViews>
  <sheetFormatPr defaultColWidth="9.00390625" defaultRowHeight="13.5"/>
  <cols>
    <col min="1" max="1" width="7.625" style="204" customWidth="1"/>
    <col min="2" max="2" width="36.125" style="204" bestFit="1" customWidth="1"/>
    <col min="3" max="3" width="26.625" style="204" customWidth="1"/>
    <col min="4" max="4" width="1.875" style="204" customWidth="1"/>
    <col min="5" max="5" width="3.50390625" style="204" customWidth="1"/>
    <col min="6" max="6" width="26.625" style="204" customWidth="1"/>
    <col min="7" max="7" width="1.875" style="204" customWidth="1"/>
    <col min="8" max="8" width="3.50390625" style="204" customWidth="1"/>
    <col min="9" max="9" width="25.875" style="204" customWidth="1"/>
    <col min="10" max="16384" width="9.00390625" style="204" customWidth="1"/>
  </cols>
  <sheetData>
    <row r="1" spans="1:2" ht="24" customHeight="1">
      <c r="A1" s="328" t="s">
        <v>32</v>
      </c>
      <c r="B1" s="328"/>
    </row>
    <row r="2" spans="1:9" ht="24" customHeight="1">
      <c r="A2" s="329" t="s">
        <v>47</v>
      </c>
      <c r="B2" s="329"/>
      <c r="C2" s="329"/>
      <c r="D2" s="329"/>
      <c r="E2" s="329"/>
      <c r="F2" s="329"/>
      <c r="G2" s="329"/>
      <c r="H2" s="329"/>
      <c r="I2" s="329"/>
    </row>
    <row r="3" spans="1:9" ht="24" customHeight="1" thickBot="1">
      <c r="A3" s="330" t="s">
        <v>190</v>
      </c>
      <c r="B3" s="330"/>
      <c r="F3" s="331" t="str">
        <f>'[10]東京・横浜総括表（様式１）'!F3:I3</f>
        <v>（審議対象期間　2019年10月1日～2019年12月31日）</v>
      </c>
      <c r="G3" s="331"/>
      <c r="H3" s="331"/>
      <c r="I3" s="331"/>
    </row>
    <row r="4" spans="1:9" ht="28.5" customHeight="1" thickBot="1">
      <c r="A4" s="332" t="s">
        <v>48</v>
      </c>
      <c r="B4" s="333"/>
      <c r="C4" s="332" t="s">
        <v>49</v>
      </c>
      <c r="D4" s="334"/>
      <c r="E4" s="333"/>
      <c r="F4" s="332" t="s">
        <v>34</v>
      </c>
      <c r="G4" s="334"/>
      <c r="H4" s="333"/>
      <c r="I4" s="203" t="s">
        <v>35</v>
      </c>
    </row>
    <row r="5" spans="1:9" ht="24" customHeight="1">
      <c r="A5" s="324" t="s">
        <v>36</v>
      </c>
      <c r="B5" s="325"/>
      <c r="C5" s="26">
        <f>SUM(C7:C10)</f>
        <v>16</v>
      </c>
      <c r="D5" s="1"/>
      <c r="E5" s="2" t="s">
        <v>50</v>
      </c>
      <c r="F5" s="26">
        <f>SUM(F7:F10)</f>
        <v>9</v>
      </c>
      <c r="G5" s="1"/>
      <c r="H5" s="2" t="s">
        <v>50</v>
      </c>
      <c r="I5" s="322"/>
    </row>
    <row r="6" spans="1:9" ht="24" customHeight="1">
      <c r="A6" s="326" t="s">
        <v>37</v>
      </c>
      <c r="B6" s="327"/>
      <c r="C6" s="3"/>
      <c r="D6" s="1"/>
      <c r="E6" s="2"/>
      <c r="F6" s="3"/>
      <c r="G6" s="1"/>
      <c r="H6" s="2"/>
      <c r="I6" s="311"/>
    </row>
    <row r="7" spans="1:9" ht="24" customHeight="1">
      <c r="A7" s="326" t="s">
        <v>38</v>
      </c>
      <c r="B7" s="327"/>
      <c r="C7" s="26">
        <f>1</f>
        <v>1</v>
      </c>
      <c r="D7" s="1"/>
      <c r="E7" s="2" t="s">
        <v>50</v>
      </c>
      <c r="F7" s="26">
        <f>1</f>
        <v>1</v>
      </c>
      <c r="G7" s="1"/>
      <c r="H7" s="2" t="s">
        <v>50</v>
      </c>
      <c r="I7" s="311"/>
    </row>
    <row r="8" spans="1:9" ht="24" customHeight="1">
      <c r="A8" s="326" t="s">
        <v>39</v>
      </c>
      <c r="B8" s="327"/>
      <c r="C8" s="26">
        <v>0</v>
      </c>
      <c r="D8" s="1"/>
      <c r="E8" s="2" t="s">
        <v>50</v>
      </c>
      <c r="F8" s="26">
        <v>0</v>
      </c>
      <c r="G8" s="1"/>
      <c r="H8" s="2" t="s">
        <v>50</v>
      </c>
      <c r="I8" s="311"/>
    </row>
    <row r="9" spans="1:9" ht="24" customHeight="1">
      <c r="A9" s="326" t="s">
        <v>40</v>
      </c>
      <c r="B9" s="327"/>
      <c r="C9" s="26">
        <f>2+4+5</f>
        <v>11</v>
      </c>
      <c r="D9" s="1"/>
      <c r="E9" s="2" t="s">
        <v>50</v>
      </c>
      <c r="F9" s="26">
        <f>1+3</f>
        <v>4</v>
      </c>
      <c r="G9" s="1"/>
      <c r="H9" s="2" t="s">
        <v>50</v>
      </c>
      <c r="I9" s="311"/>
    </row>
    <row r="10" spans="1:9" ht="24" customHeight="1">
      <c r="A10" s="326" t="s">
        <v>41</v>
      </c>
      <c r="B10" s="327"/>
      <c r="C10" s="26">
        <f>1+3</f>
        <v>4</v>
      </c>
      <c r="D10" s="1"/>
      <c r="E10" s="2" t="s">
        <v>50</v>
      </c>
      <c r="F10" s="26">
        <f>1+3</f>
        <v>4</v>
      </c>
      <c r="G10" s="1"/>
      <c r="H10" s="2" t="s">
        <v>50</v>
      </c>
      <c r="I10" s="311"/>
    </row>
    <row r="11" spans="1:9" ht="24" customHeight="1" thickBot="1">
      <c r="A11" s="326"/>
      <c r="B11" s="327"/>
      <c r="C11" s="4"/>
      <c r="D11" s="5"/>
      <c r="E11" s="6"/>
      <c r="F11" s="4"/>
      <c r="G11" s="5"/>
      <c r="H11" s="6"/>
      <c r="I11" s="312"/>
    </row>
    <row r="12" spans="1:9" ht="24" customHeight="1">
      <c r="A12" s="311"/>
      <c r="B12" s="200" t="s">
        <v>42</v>
      </c>
      <c r="C12" s="26">
        <f>SUM(C14:C17)</f>
        <v>9</v>
      </c>
      <c r="D12" s="1"/>
      <c r="E12" s="2" t="s">
        <v>50</v>
      </c>
      <c r="F12" s="313"/>
      <c r="G12" s="314"/>
      <c r="H12" s="315"/>
      <c r="I12" s="322"/>
    </row>
    <row r="13" spans="1:9" ht="24" customHeight="1">
      <c r="A13" s="311"/>
      <c r="B13" s="201" t="s">
        <v>37</v>
      </c>
      <c r="C13" s="3"/>
      <c r="D13" s="1"/>
      <c r="E13" s="2"/>
      <c r="F13" s="316"/>
      <c r="G13" s="317"/>
      <c r="H13" s="318"/>
      <c r="I13" s="311"/>
    </row>
    <row r="14" spans="1:9" ht="24" customHeight="1">
      <c r="A14" s="311"/>
      <c r="B14" s="201" t="s">
        <v>43</v>
      </c>
      <c r="C14" s="26">
        <f>1+4</f>
        <v>5</v>
      </c>
      <c r="D14" s="1"/>
      <c r="E14" s="2" t="s">
        <v>50</v>
      </c>
      <c r="F14" s="316"/>
      <c r="G14" s="317"/>
      <c r="H14" s="318"/>
      <c r="I14" s="311"/>
    </row>
    <row r="15" spans="1:9" ht="24" customHeight="1">
      <c r="A15" s="311"/>
      <c r="B15" s="201" t="s">
        <v>44</v>
      </c>
      <c r="C15" s="26">
        <v>0</v>
      </c>
      <c r="D15" s="1"/>
      <c r="E15" s="2" t="s">
        <v>50</v>
      </c>
      <c r="F15" s="316"/>
      <c r="G15" s="317"/>
      <c r="H15" s="318"/>
      <c r="I15" s="311"/>
    </row>
    <row r="16" spans="1:9" ht="24" customHeight="1">
      <c r="A16" s="311"/>
      <c r="B16" s="201" t="s">
        <v>45</v>
      </c>
      <c r="C16" s="26">
        <f>1+3</f>
        <v>4</v>
      </c>
      <c r="D16" s="1"/>
      <c r="E16" s="2" t="s">
        <v>50</v>
      </c>
      <c r="F16" s="316"/>
      <c r="G16" s="317"/>
      <c r="H16" s="318"/>
      <c r="I16" s="311"/>
    </row>
    <row r="17" spans="1:9" ht="24" customHeight="1">
      <c r="A17" s="311"/>
      <c r="B17" s="201" t="s">
        <v>46</v>
      </c>
      <c r="C17" s="26">
        <v>0</v>
      </c>
      <c r="D17" s="1"/>
      <c r="E17" s="2" t="s">
        <v>50</v>
      </c>
      <c r="F17" s="316"/>
      <c r="G17" s="317"/>
      <c r="H17" s="318"/>
      <c r="I17" s="311"/>
    </row>
    <row r="18" spans="1:9" ht="24" customHeight="1">
      <c r="A18" s="311"/>
      <c r="B18" s="7"/>
      <c r="C18" s="8"/>
      <c r="D18" s="1"/>
      <c r="E18" s="2"/>
      <c r="F18" s="316"/>
      <c r="G18" s="317"/>
      <c r="H18" s="318"/>
      <c r="I18" s="311"/>
    </row>
    <row r="19" spans="1:9" ht="24" customHeight="1">
      <c r="A19" s="311"/>
      <c r="B19" s="7"/>
      <c r="C19" s="8"/>
      <c r="D19" s="1"/>
      <c r="E19" s="2"/>
      <c r="F19" s="316"/>
      <c r="G19" s="317"/>
      <c r="H19" s="318"/>
      <c r="I19" s="311"/>
    </row>
    <row r="20" spans="1:9" ht="24" customHeight="1">
      <c r="A20" s="311"/>
      <c r="B20" s="7"/>
      <c r="C20" s="8"/>
      <c r="D20" s="1"/>
      <c r="E20" s="2"/>
      <c r="F20" s="316"/>
      <c r="G20" s="317"/>
      <c r="H20" s="318"/>
      <c r="I20" s="311"/>
    </row>
    <row r="21" spans="1:9" ht="24" customHeight="1" thickBot="1">
      <c r="A21" s="312"/>
      <c r="B21" s="9"/>
      <c r="C21" s="4"/>
      <c r="D21" s="5"/>
      <c r="E21" s="6"/>
      <c r="F21" s="319"/>
      <c r="G21" s="320"/>
      <c r="H21" s="321"/>
      <c r="I21" s="312"/>
    </row>
    <row r="22" spans="1:9" ht="24" customHeight="1">
      <c r="A22" s="323" t="s">
        <v>191</v>
      </c>
      <c r="B22" s="323"/>
      <c r="C22" s="323"/>
      <c r="D22" s="323"/>
      <c r="E22" s="323"/>
      <c r="F22" s="323"/>
      <c r="G22" s="323"/>
      <c r="H22" s="323"/>
      <c r="I22" s="323"/>
    </row>
    <row r="23" ht="13.5">
      <c r="A23" s="27"/>
    </row>
    <row r="24" ht="13.5">
      <c r="A24" s="27"/>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13"/>
  <sheetViews>
    <sheetView view="pageBreakPreview" zoomScaleSheetLayoutView="100" workbookViewId="0" topLeftCell="A1">
      <selection activeCell="N19" sqref="N19"/>
    </sheetView>
  </sheetViews>
  <sheetFormatPr defaultColWidth="9.00390625" defaultRowHeight="13.5"/>
  <cols>
    <col min="1" max="1" width="23.875" style="11" customWidth="1"/>
    <col min="2" max="2" width="23.75390625" style="202" customWidth="1"/>
    <col min="3" max="3" width="17.375" style="11" customWidth="1"/>
    <col min="4" max="4" width="23.125" style="11" customWidth="1"/>
    <col min="5" max="5" width="18.625" style="11" customWidth="1"/>
    <col min="6" max="6" width="17.375" style="11" customWidth="1"/>
    <col min="7" max="7" width="14.625" style="202" customWidth="1"/>
    <col min="8" max="8" width="14.625" style="11" customWidth="1"/>
    <col min="9" max="10" width="6.50390625" style="11" bestFit="1" customWidth="1"/>
    <col min="11" max="11" width="9.75390625" style="11" customWidth="1"/>
    <col min="12" max="16384" width="9.00390625" style="11" customWidth="1"/>
  </cols>
  <sheetData>
    <row r="1" ht="13.5">
      <c r="A1" s="10" t="s">
        <v>23</v>
      </c>
    </row>
    <row r="2" spans="1:11" ht="13.5">
      <c r="A2" s="329" t="s">
        <v>24</v>
      </c>
      <c r="B2" s="329"/>
      <c r="C2" s="329"/>
      <c r="D2" s="329"/>
      <c r="E2" s="329"/>
      <c r="F2" s="329"/>
      <c r="G2" s="329"/>
      <c r="H2" s="329"/>
      <c r="I2" s="329"/>
      <c r="J2" s="329"/>
      <c r="K2" s="329"/>
    </row>
    <row r="4" spans="1:11" ht="21" customHeight="1">
      <c r="A4" s="10" t="s">
        <v>192</v>
      </c>
      <c r="F4" s="343" t="str">
        <f>'[10]横浜総括表（様式１）'!F3:I3</f>
        <v>（審議対象期間　2019年10月1日～2019年12月31日）</v>
      </c>
      <c r="G4" s="343"/>
      <c r="H4" s="343"/>
      <c r="I4" s="343"/>
      <c r="J4" s="343"/>
      <c r="K4" s="343"/>
    </row>
    <row r="5" spans="1:11" s="13" customFormat="1" ht="47.25" customHeight="1">
      <c r="A5" s="41" t="s">
        <v>25</v>
      </c>
      <c r="B5" s="41" t="s">
        <v>2</v>
      </c>
      <c r="C5" s="41" t="s">
        <v>5</v>
      </c>
      <c r="D5" s="41" t="s">
        <v>7</v>
      </c>
      <c r="E5" s="41" t="s">
        <v>60</v>
      </c>
      <c r="F5" s="41" t="s">
        <v>10</v>
      </c>
      <c r="G5" s="41" t="s">
        <v>8</v>
      </c>
      <c r="H5" s="41" t="s">
        <v>3</v>
      </c>
      <c r="I5" s="41" t="s">
        <v>9</v>
      </c>
      <c r="J5" s="41" t="s">
        <v>56</v>
      </c>
      <c r="K5" s="41" t="s">
        <v>4</v>
      </c>
    </row>
    <row r="6" spans="1:12" s="13" customFormat="1" ht="90" customHeight="1">
      <c r="A6" s="219" t="s">
        <v>194</v>
      </c>
      <c r="B6" s="220" t="s">
        <v>195</v>
      </c>
      <c r="C6" s="221">
        <v>43811</v>
      </c>
      <c r="D6" s="220" t="s">
        <v>197</v>
      </c>
      <c r="E6" s="222">
        <v>9020001010681</v>
      </c>
      <c r="F6" s="223" t="s">
        <v>199</v>
      </c>
      <c r="G6" s="224">
        <v>3617949</v>
      </c>
      <c r="H6" s="224">
        <v>3190000</v>
      </c>
      <c r="I6" s="225">
        <v>0.881</v>
      </c>
      <c r="J6" s="226">
        <v>1</v>
      </c>
      <c r="K6" s="227"/>
      <c r="L6" s="83"/>
    </row>
    <row r="7" spans="1:11" s="28" customFormat="1" ht="61.5" customHeight="1" hidden="1">
      <c r="A7" s="228"/>
      <c r="B7" s="85"/>
      <c r="C7" s="229"/>
      <c r="D7" s="228"/>
      <c r="E7" s="228"/>
      <c r="F7" s="228"/>
      <c r="G7" s="85"/>
      <c r="H7" s="229"/>
      <c r="I7" s="229"/>
      <c r="J7" s="230"/>
      <c r="K7" s="228"/>
    </row>
    <row r="8" spans="1:11" s="28" customFormat="1" ht="61.5" customHeight="1" hidden="1">
      <c r="A8" s="228"/>
      <c r="B8" s="85"/>
      <c r="C8" s="229"/>
      <c r="D8" s="228"/>
      <c r="E8" s="228"/>
      <c r="F8" s="228"/>
      <c r="G8" s="85"/>
      <c r="H8" s="229"/>
      <c r="I8" s="229"/>
      <c r="J8" s="230"/>
      <c r="K8" s="228"/>
    </row>
    <row r="9" spans="1:11" s="28" customFormat="1" ht="61.5" customHeight="1" hidden="1">
      <c r="A9" s="228"/>
      <c r="B9" s="85"/>
      <c r="C9" s="229"/>
      <c r="D9" s="228"/>
      <c r="E9" s="228"/>
      <c r="F9" s="228"/>
      <c r="G9" s="85"/>
      <c r="H9" s="229"/>
      <c r="I9" s="229"/>
      <c r="J9" s="230"/>
      <c r="K9" s="228"/>
    </row>
    <row r="10" spans="1:11" s="28" customFormat="1" ht="61.5" customHeight="1" hidden="1">
      <c r="A10" s="228"/>
      <c r="B10" s="85"/>
      <c r="C10" s="229"/>
      <c r="D10" s="228"/>
      <c r="E10" s="228"/>
      <c r="F10" s="228"/>
      <c r="G10" s="85"/>
      <c r="H10" s="229"/>
      <c r="I10" s="229"/>
      <c r="J10" s="230"/>
      <c r="K10" s="228"/>
    </row>
    <row r="11" ht="9.75" customHeight="1"/>
    <row r="12" spans="1:11" ht="13.5">
      <c r="A12" s="335" t="s">
        <v>13</v>
      </c>
      <c r="B12" s="335"/>
      <c r="C12" s="335"/>
      <c r="D12" s="335"/>
      <c r="E12" s="335"/>
      <c r="F12" s="335"/>
      <c r="G12" s="335"/>
      <c r="H12" s="335"/>
      <c r="I12" s="335"/>
      <c r="J12" s="335"/>
      <c r="K12" s="335"/>
    </row>
    <row r="13" spans="1:11" ht="13.5">
      <c r="A13" s="14" t="s">
        <v>12</v>
      </c>
      <c r="B13" s="15"/>
      <c r="C13" s="14"/>
      <c r="D13" s="14"/>
      <c r="E13" s="14"/>
      <c r="F13" s="14"/>
      <c r="G13" s="15"/>
      <c r="H13" s="14"/>
      <c r="I13" s="14"/>
      <c r="J13" s="14"/>
      <c r="K13" s="14"/>
    </row>
  </sheetData>
  <sheetProtection/>
  <mergeCells count="3">
    <mergeCell ref="A2:K2"/>
    <mergeCell ref="F4:K4"/>
    <mergeCell ref="A12:K12"/>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1"/>
  <headerFooter alignWithMargins="0">
    <oddFooter>&amp;C横浜-別記様式2（&amp;P/&amp;N）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2020-02-21T04:03:28Z</cp:lastPrinted>
  <dcterms:created xsi:type="dcterms:W3CDTF">2005-02-04T02:27:22Z</dcterms:created>
  <dcterms:modified xsi:type="dcterms:W3CDTF">2020-05-08T05:20:42Z</dcterms:modified>
  <cp:category/>
  <cp:version/>
  <cp:contentType/>
  <cp:contentStatus/>
</cp:coreProperties>
</file>